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za\"/>
    </mc:Choice>
  </mc:AlternateContent>
  <bookViews>
    <workbookView xWindow="0" yWindow="0" windowWidth="28800" windowHeight="12300"/>
  </bookViews>
  <sheets>
    <sheet name="SS UO 2016" sheetId="2" r:id="rId1"/>
  </sheets>
  <definedNames>
    <definedName name="_xlnm._FilterDatabase" localSheetId="0" hidden="1">'SS UO 2016'!$C$18:$L$143</definedName>
    <definedName name="Z_BADB76F1_8DD1_4BAB_8DA0_97CF81787C4E_.wvu.FilterData" localSheetId="0" hidden="1">'SS UO 2016'!$A$18:$K$143</definedName>
  </definedNames>
  <calcPr calcId="162913"/>
  <customWorkbookViews>
    <customWorkbookView name="szochniak - Widok osobisty" guid="{0B1327A6-EFC2-4CB9-8463-9FF00B887E18}" mergeInterval="0" personalView="1" maximized="1" windowWidth="1020" windowHeight="631" activeSheetId="3"/>
    <customWorkbookView name="Robert Wojtyra - Widok osobisty" guid="{BADB76F1-8DD1-4BAB-8DA0-97CF81787C4E}" mergeInterval="0" personalView="1" maximized="1" windowWidth="1436" windowHeight="662" activeSheetId="3"/>
  </customWorkbookViews>
</workbook>
</file>

<file path=xl/calcChain.xml><?xml version="1.0" encoding="utf-8"?>
<calcChain xmlns="http://schemas.openxmlformats.org/spreadsheetml/2006/main">
  <c r="L42" i="2" l="1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D53" i="2"/>
  <c r="D48" i="2"/>
  <c r="D56" i="2"/>
  <c r="D41" i="2"/>
  <c r="C9" i="2"/>
  <c r="D51" i="2"/>
  <c r="D45" i="2"/>
  <c r="L38" i="2"/>
  <c r="L39" i="2"/>
  <c r="L40" i="2"/>
  <c r="L41" i="2"/>
  <c r="L34" i="2"/>
  <c r="D39" i="2"/>
  <c r="D33" i="2"/>
  <c r="L21" i="2"/>
  <c r="L22" i="2"/>
  <c r="L20" i="2"/>
  <c r="E21" i="2"/>
  <c r="E19" i="2"/>
  <c r="L32" i="2"/>
  <c r="L29" i="2"/>
  <c r="D28" i="2"/>
  <c r="D31" i="2"/>
  <c r="D25" i="2"/>
  <c r="D17" i="2" s="1"/>
  <c r="C11" i="2" s="1"/>
  <c r="L23" i="2"/>
  <c r="L107" i="2"/>
  <c r="L25" i="2"/>
  <c r="L102" i="2"/>
  <c r="L103" i="2"/>
  <c r="L104" i="2"/>
  <c r="L105" i="2"/>
  <c r="L106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00" i="2"/>
  <c r="L101" i="2"/>
  <c r="L28" i="2"/>
  <c r="C17" i="2"/>
  <c r="L17" i="2" s="1"/>
  <c r="L37" i="2"/>
  <c r="L31" i="2"/>
  <c r="K17" i="2"/>
  <c r="L35" i="2"/>
  <c r="L33" i="2"/>
  <c r="G17" i="2"/>
  <c r="H17" i="2"/>
  <c r="I17" i="2"/>
  <c r="J17" i="2"/>
  <c r="E17" i="2"/>
  <c r="C10" i="2" s="1"/>
  <c r="L19" i="2"/>
  <c r="L24" i="2"/>
  <c r="L26" i="2"/>
  <c r="L30" i="2"/>
  <c r="L36" i="2"/>
  <c r="L99" i="2"/>
  <c r="L142" i="2"/>
  <c r="L143" i="2"/>
  <c r="L27" i="2"/>
  <c r="F17" i="2"/>
  <c r="C12" i="2"/>
  <c r="C13" i="2" l="1"/>
</calcChain>
</file>

<file path=xl/comments1.xml><?xml version="1.0" encoding="utf-8"?>
<comments xmlns="http://schemas.openxmlformats.org/spreadsheetml/2006/main">
  <authors>
    <author>Bartosz Ostern</author>
  </authors>
  <commentList>
    <comment ref="B8" authorId="0" shapeId="0">
      <text>
        <r>
          <rPr>
            <b/>
            <sz val="8"/>
            <color indexed="81"/>
            <rFont val="Tahoma"/>
            <family val="2"/>
            <charset val="238"/>
          </rPr>
          <t>Bartosz Ostern: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FA FKF00025/16</t>
        </r>
      </text>
    </comment>
  </commentList>
</comments>
</file>

<file path=xl/sharedStrings.xml><?xml version="1.0" encoding="utf-8"?>
<sst xmlns="http://schemas.openxmlformats.org/spreadsheetml/2006/main" count="100" uniqueCount="81">
  <si>
    <t>H</t>
  </si>
  <si>
    <t>Doty Dziekanów na 2015</t>
  </si>
  <si>
    <t>KOSZTY</t>
  </si>
  <si>
    <t>Rejestr wydatków 2015- związanych z działalnością Samorządu Studenckiego</t>
  </si>
  <si>
    <t>Działalność bieżąca SS</t>
  </si>
  <si>
    <t xml:space="preserve">ia </t>
  </si>
  <si>
    <t>.</t>
  </si>
  <si>
    <t>RAZEM koszty</t>
  </si>
  <si>
    <t>PIASTONALIA</t>
  </si>
  <si>
    <t>Kwota</t>
  </si>
  <si>
    <t>Lp</t>
  </si>
  <si>
    <t>AZPN</t>
  </si>
  <si>
    <t>Cel nakładów</t>
  </si>
  <si>
    <t>KULTURALIA</t>
  </si>
  <si>
    <t>Otrzęsiny</t>
  </si>
  <si>
    <t>Treść</t>
  </si>
  <si>
    <t>Wydatek dotyczy</t>
  </si>
  <si>
    <t>I</t>
  </si>
  <si>
    <t>A</t>
  </si>
  <si>
    <t>B</t>
  </si>
  <si>
    <t>C</t>
  </si>
  <si>
    <t>D</t>
  </si>
  <si>
    <t>E</t>
  </si>
  <si>
    <t>Pozostałe</t>
  </si>
  <si>
    <t>F</t>
  </si>
  <si>
    <t>J</t>
  </si>
  <si>
    <t>Blokady z 2015 roku</t>
  </si>
  <si>
    <t>RAZEM  środki do dyspozycji</t>
  </si>
  <si>
    <t>K</t>
  </si>
  <si>
    <t>RAZEM   (H=A+B+C+D+E+F+G)</t>
  </si>
  <si>
    <t>ZPU z dnia 14.09.2015 r.-materiały promocyjne KSS</t>
  </si>
  <si>
    <t>Wniosek z dnia 06.11.15 r.o zwiększenie wysokości środków finansowych przewidzianych na realizajcję zamówienia publicznego</t>
  </si>
  <si>
    <t>ZPU z dnia 01.09.2015 r. - zatrudnienie szefa biura SSUO do obsługi administracyjnej samorządu</t>
  </si>
  <si>
    <t>Blokady 2016</t>
  </si>
  <si>
    <t>Zestawienie przychodów i kosztów działalności 
Samorządu Studenckiego w roku 2016</t>
  </si>
  <si>
    <t>Środki pozostałe z 2015 roku</t>
  </si>
  <si>
    <t>Doty Prorektora MASNYKA - pozostałość z 2015 roku</t>
  </si>
  <si>
    <t>Koszty 2016</t>
  </si>
  <si>
    <t>Blokady z 2016 roku</t>
  </si>
  <si>
    <t>ZPU z dn. 18.01.2016 r.-obsługa techniczna balu UO</t>
  </si>
  <si>
    <t>Rachunek z dn. 08.02.2016 r.-obługa techniczna balu UO</t>
  </si>
  <si>
    <t>FA 2016/02/00136 z dn. 02.02.2016 r.-toner na potrzeby działalności samorządu</t>
  </si>
  <si>
    <t>ZPU z dn. 17.02.2016 r.-organizacja koncertu podczas XXVI Zimwej Giełdy Piosenki</t>
  </si>
  <si>
    <t>FA 8/800100/2016 z dn. 19.01.2016 r.-udział w konferencji zastępcy przewodniczącego Samorządu Studenckiego.</t>
  </si>
  <si>
    <t>ZPU z dnia 22.09.2015 r.-projektor Epson</t>
  </si>
  <si>
    <t>ZPU z dn. 24.02.2016 r.-urządzienie wielofunkcyjne Samsung na potrzeby Samorządu</t>
  </si>
  <si>
    <t>ZPU z dn. 25.02.2016 r.-prezenter Logitech podłączany do laptopa</t>
  </si>
  <si>
    <t>FA 15/16/Sp z dn. 02.03.2016 r.-urządzenie wielofunkcyjne Xerox na potrzeby Samorządu</t>
  </si>
  <si>
    <t>FA 2016/03/00913 z dn. 07.03.2016 r.-materiały biurowe</t>
  </si>
  <si>
    <t>FA 2016/03/00906 z dn. 07.03.2016 r.-materiały biurowe</t>
  </si>
  <si>
    <t>Rachunek z dn. 10.03.2016 r.-organizacja XXVI Zimowej Giełdy Piosenki</t>
  </si>
  <si>
    <t>FA 55/03/2016 z dn. 14.03.2016 r.-materiały promocyjne na potrzeby działalności samorządu</t>
  </si>
  <si>
    <t>FA 9/03/2016 z dn. 16.03.2016 r.-udział w konferencji Zjazd Forum Uniwersytetów Polskich w Szczecinie</t>
  </si>
  <si>
    <t>FA XXII KK PSRP 48/2016 z dn, 18.03.2016 r.-udział w XXII Krajowej Konferencji Parlamentu Studentów RP w Jastrzębiej Górze. FA jest na 2700 zł. 1800 płatne z KSS, a 900 ze środków RK.</t>
  </si>
  <si>
    <t xml:space="preserve">FA OP/2016/04/00368 z dn. 13.04.2016 r.-prezenter Logitech </t>
  </si>
  <si>
    <t>ZPU z dn. 12.04.2016 r.-usługie hotelarski dla działaczy KSS. ZPU jest na 7.350 zł. Reszta płatna ze środków RK i dydaktyki.</t>
  </si>
  <si>
    <t>ZPU z dn. 20.04.2016 r.-koncerty w ramach Piastonaliów 2016</t>
  </si>
  <si>
    <t xml:space="preserve">ZPU z dn. 26.04.2016 r.-koncerty podczas wyborów Miss UO. ZPU jest na 5310 zł. Reszta płatna ze środków KSS oraz SCK. </t>
  </si>
  <si>
    <t>FV z dnia 17.04.2016 - noclegi i wyżywienie 15-17.04.2016 (fv na 7 350zł)</t>
  </si>
  <si>
    <t>FA 16/501/000893 z dn. 27.04.2016 r.-usługi serwisowe i zespół Grzejny Xerox</t>
  </si>
  <si>
    <t>Środki z organizacji koncertów przekazane przez NCPP</t>
  </si>
  <si>
    <t>ZPU z dn. 19.052016 r.-zwiększenie zapotrzebowania</t>
  </si>
  <si>
    <t>Limit planu rzeczowo-finansowego 2016 r.
(projekt planu rz-fin 2016 30052016)</t>
  </si>
  <si>
    <t xml:space="preserve"> plan (projekt) 2016 30052016</t>
  </si>
  <si>
    <t>faktura 2016</t>
  </si>
  <si>
    <t>ZPU z dn. 04.05.2016 r.-dysk twardy 3,5 cala 1120 zł (600 SSUO; 520 sck)</t>
  </si>
  <si>
    <t>ZPU z dn. 02.02. r.-usłgui hotelarskie podcza Piastonaliów</t>
  </si>
  <si>
    <t>FA 4040/2016 z dn. 30.05.2016 r.-usługi noclegowe podczas Piastonaliów</t>
  </si>
  <si>
    <t>Wniosek o dodatek specjalny z dn. 03.06.2016 r. dla Ryszarda Rekusza podczas Piastonaliów</t>
  </si>
  <si>
    <t>ZPU z 04.05.2016 - ochrona wydarzenia - PIASTONALIA 2016(całość ZPU 5 940)</t>
  </si>
  <si>
    <t xml:space="preserve">FA 006/05/2016 z dn. 23.05.2016 r.-ochrona imprezy PIASTONALIA 2016. Pozostała część f-ry płatna z poz. 55. </t>
  </si>
  <si>
    <t>FA 006/05/2016 z dn. 23.05.2016 r.-ochrona imprezy PIASTONALIA 2016. Pozostała część f-ry płatna z poz. 50.</t>
  </si>
  <si>
    <t>Wniosek o dodatek specjalny z dn. 03.06.2016 r. dla Andrzeja Witka podczas Piastonaliów</t>
  </si>
  <si>
    <t xml:space="preserve">FA 446/2016/PP z dn. 05.06.2016 r.-udział w Zjeździe Forum Uniwersytetów Polskich </t>
  </si>
  <si>
    <t xml:space="preserve">FA AR/18/2016 z dn. 04.05.16 r. -koncert w ramach Piastonaliów. </t>
  </si>
  <si>
    <t>FA AR/23/2016 z dn. 20.05.2016 r.-koncert  w ramach Piastonaliów</t>
  </si>
  <si>
    <t>FA 37/2016 z dn. 27.05.2016 r.-koncert zespołu Piastonalia 2016</t>
  </si>
  <si>
    <t>Rachunek 1/K/5/16 z dn. 13.05.16 r.-koncert zespołu wokalnego . FA jest 1770 zł. Reszta płatna z KSS.</t>
  </si>
  <si>
    <t xml:space="preserve">Rachunek R3/05/2016 z dn. 12.05.16 r.-koncert zespołu podczas Gali Miss UO. Fa jest na 3540 zł. Reszta płatna z SCK. </t>
  </si>
  <si>
    <t>ZPU z dn. 12.05.2016-organizacja  żakinady</t>
  </si>
  <si>
    <t>Rachunek z dn. 20.05.2016 r.-organizacja żakinady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</si>
</sst>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_ ;\-#,##0\ 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u val="singleAccounting"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44" fontId="0" fillId="0" borderId="0" xfId="1" applyNumberFormat="1" applyFont="1" applyFill="1" applyAlignment="1">
      <alignment horizontal="right" vertical="center" wrapText="1"/>
    </xf>
    <xf numFmtId="44" fontId="0" fillId="0" borderId="0" xfId="1" applyNumberFormat="1" applyFont="1" applyFill="1" applyBorder="1" applyAlignment="1">
      <alignment vertical="center" wrapText="1"/>
    </xf>
    <xf numFmtId="165" fontId="0" fillId="0" borderId="0" xfId="1" applyNumberFormat="1" applyFont="1" applyFill="1" applyAlignment="1">
      <alignment horizontal="center" vertical="center" wrapText="1"/>
    </xf>
    <xf numFmtId="44" fontId="0" fillId="0" borderId="0" xfId="1" applyNumberFormat="1" applyFont="1" applyFill="1" applyAlignment="1">
      <alignment vertical="center" wrapText="1"/>
    </xf>
    <xf numFmtId="44" fontId="9" fillId="0" borderId="0" xfId="1" applyNumberFormat="1" applyFont="1" applyFill="1" applyBorder="1" applyAlignment="1">
      <alignment vertical="center" wrapText="1"/>
    </xf>
    <xf numFmtId="44" fontId="9" fillId="0" borderId="0" xfId="1" applyNumberFormat="1" applyFont="1" applyFill="1" applyAlignment="1">
      <alignment vertical="center" wrapText="1"/>
    </xf>
    <xf numFmtId="165" fontId="0" fillId="0" borderId="0" xfId="1" applyNumberFormat="1" applyFont="1" applyFill="1" applyBorder="1" applyAlignment="1">
      <alignment horizontal="center" vertical="center" wrapText="1"/>
    </xf>
    <xf numFmtId="44" fontId="0" fillId="0" borderId="1" xfId="1" applyNumberFormat="1" applyFont="1" applyFill="1" applyBorder="1" applyAlignment="1">
      <alignment vertical="center" wrapText="1"/>
    </xf>
    <xf numFmtId="44" fontId="6" fillId="0" borderId="0" xfId="1" applyNumberFormat="1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horizontal="right" vertical="center" wrapText="1"/>
    </xf>
    <xf numFmtId="44" fontId="0" fillId="0" borderId="0" xfId="1" applyNumberFormat="1" applyFont="1" applyFill="1" applyAlignment="1">
      <alignment horizontal="left" vertical="center" wrapText="1"/>
    </xf>
    <xf numFmtId="44" fontId="6" fillId="0" borderId="0" xfId="1" applyNumberFormat="1" applyFont="1" applyFill="1" applyBorder="1" applyAlignment="1">
      <alignment horizontal="left" vertical="center" wrapText="1"/>
    </xf>
    <xf numFmtId="44" fontId="6" fillId="0" borderId="0" xfId="1" applyNumberFormat="1" applyFont="1" applyFill="1" applyBorder="1" applyAlignment="1">
      <alignment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4" fontId="0" fillId="0" borderId="2" xfId="1" applyNumberFormat="1" applyFont="1" applyFill="1" applyBorder="1" applyAlignment="1">
      <alignment horizontal="right" vertical="center" wrapText="1"/>
    </xf>
    <xf numFmtId="44" fontId="0" fillId="0" borderId="1" xfId="1" applyNumberFormat="1" applyFont="1" applyFill="1" applyBorder="1" applyAlignment="1">
      <alignment horizontal="right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44" fontId="4" fillId="2" borderId="2" xfId="1" applyNumberFormat="1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44" fontId="4" fillId="0" borderId="0" xfId="1" applyNumberFormat="1" applyFont="1" applyFill="1" applyBorder="1" applyAlignment="1">
      <alignment horizontal="left" vertical="center" wrapText="1"/>
    </xf>
    <xf numFmtId="44" fontId="0" fillId="0" borderId="0" xfId="1" applyNumberFormat="1" applyFont="1" applyFill="1" applyBorder="1" applyAlignment="1">
      <alignment horizontal="left" vertical="center" wrapText="1"/>
    </xf>
    <xf numFmtId="44" fontId="12" fillId="2" borderId="0" xfId="1" applyNumberFormat="1" applyFont="1" applyFill="1" applyBorder="1" applyAlignment="1">
      <alignment vertical="center" wrapText="1"/>
    </xf>
    <xf numFmtId="44" fontId="1" fillId="0" borderId="0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0" fillId="3" borderId="1" xfId="1" applyNumberFormat="1" applyFont="1" applyFill="1" applyBorder="1" applyAlignment="1">
      <alignment horizontal="center" vertical="center" wrapText="1"/>
    </xf>
    <xf numFmtId="44" fontId="6" fillId="0" borderId="2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44" fontId="6" fillId="0" borderId="6" xfId="1" applyNumberFormat="1" applyFont="1" applyFill="1" applyBorder="1" applyAlignment="1">
      <alignment horizontal="center" vertical="center" wrapText="1"/>
    </xf>
    <xf numFmtId="44" fontId="10" fillId="0" borderId="6" xfId="1" applyNumberFormat="1" applyFont="1" applyFill="1" applyBorder="1" applyAlignment="1">
      <alignment horizontal="left" vertical="center" wrapText="1"/>
    </xf>
    <xf numFmtId="44" fontId="6" fillId="0" borderId="7" xfId="1" applyNumberFormat="1" applyFont="1" applyFill="1" applyBorder="1" applyAlignment="1">
      <alignment horizontal="left" vertical="center" wrapText="1"/>
    </xf>
    <xf numFmtId="44" fontId="6" fillId="3" borderId="6" xfId="1" applyNumberFormat="1" applyFont="1" applyFill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44" fontId="4" fillId="2" borderId="10" xfId="1" applyNumberFormat="1" applyFont="1" applyFill="1" applyBorder="1" applyAlignment="1">
      <alignment horizontal="left" vertical="center" wrapText="1"/>
    </xf>
    <xf numFmtId="44" fontId="4" fillId="0" borderId="10" xfId="1" applyNumberFormat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>
      <alignment vertical="center" wrapText="1"/>
    </xf>
    <xf numFmtId="164" fontId="6" fillId="0" borderId="8" xfId="1" applyNumberFormat="1" applyFont="1" applyFill="1" applyBorder="1" applyAlignment="1">
      <alignment vertical="center" wrapText="1"/>
    </xf>
    <xf numFmtId="164" fontId="8" fillId="3" borderId="2" xfId="1" applyNumberFormat="1" applyFont="1" applyFill="1" applyBorder="1" applyAlignment="1">
      <alignment vertical="center" wrapText="1"/>
    </xf>
    <xf numFmtId="164" fontId="6" fillId="4" borderId="4" xfId="1" applyNumberFormat="1" applyFont="1" applyFill="1" applyBorder="1" applyAlignment="1">
      <alignment vertical="center" wrapText="1"/>
    </xf>
    <xf numFmtId="7" fontId="6" fillId="4" borderId="8" xfId="1" applyNumberFormat="1" applyFont="1" applyFill="1" applyBorder="1" applyAlignment="1">
      <alignment vertical="center" wrapText="1"/>
    </xf>
    <xf numFmtId="7" fontId="6" fillId="4" borderId="4" xfId="1" applyNumberFormat="1" applyFont="1" applyFill="1" applyBorder="1" applyAlignment="1">
      <alignment vertical="center" wrapText="1"/>
    </xf>
    <xf numFmtId="7" fontId="6" fillId="4" borderId="11" xfId="1" applyNumberFormat="1" applyFont="1" applyFill="1" applyBorder="1" applyAlignment="1">
      <alignment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44" fontId="3" fillId="0" borderId="12" xfId="1" applyNumberFormat="1" applyFont="1" applyFill="1" applyBorder="1" applyAlignment="1">
      <alignment horizontal="center" vertical="center" wrapText="1"/>
    </xf>
    <xf numFmtId="44" fontId="3" fillId="0" borderId="13" xfId="1" applyNumberFormat="1" applyFont="1" applyFill="1" applyBorder="1" applyAlignment="1">
      <alignment horizontal="center" vertical="center" wrapText="1"/>
    </xf>
    <xf numFmtId="44" fontId="3" fillId="0" borderId="14" xfId="1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left" vertical="center" wrapText="1"/>
    </xf>
    <xf numFmtId="164" fontId="6" fillId="4" borderId="8" xfId="1" applyNumberFormat="1" applyFont="1" applyFill="1" applyBorder="1" applyAlignment="1">
      <alignment vertical="center" wrapText="1"/>
    </xf>
    <xf numFmtId="44" fontId="6" fillId="0" borderId="16" xfId="1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left" vertical="center" wrapText="1"/>
    </xf>
    <xf numFmtId="44" fontId="0" fillId="0" borderId="6" xfId="1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165" fontId="6" fillId="0" borderId="17" xfId="1" applyNumberFormat="1" applyFont="1" applyFill="1" applyBorder="1" applyAlignment="1">
      <alignment horizontal="center" vertical="center" wrapText="1"/>
    </xf>
    <xf numFmtId="164" fontId="10" fillId="0" borderId="20" xfId="1" applyNumberFormat="1" applyFont="1" applyFill="1" applyBorder="1" applyAlignment="1">
      <alignment vertical="center" wrapText="1"/>
    </xf>
    <xf numFmtId="2" fontId="4" fillId="2" borderId="6" xfId="0" applyNumberFormat="1" applyFont="1" applyFill="1" applyBorder="1" applyAlignment="1">
      <alignment vertical="center" wrapText="1"/>
    </xf>
    <xf numFmtId="7" fontId="3" fillId="4" borderId="13" xfId="1" applyNumberFormat="1" applyFont="1" applyFill="1" applyBorder="1" applyAlignment="1">
      <alignment horizontal="center" vertical="center" wrapText="1"/>
    </xf>
    <xf numFmtId="7" fontId="4" fillId="4" borderId="2" xfId="1" applyNumberFormat="1" applyFont="1" applyFill="1" applyBorder="1" applyAlignment="1">
      <alignment horizontal="center" vertical="center" wrapText="1"/>
    </xf>
    <xf numFmtId="7" fontId="4" fillId="2" borderId="1" xfId="1" applyNumberFormat="1" applyFont="1" applyFill="1" applyBorder="1" applyAlignment="1">
      <alignment horizontal="center" vertical="center" wrapText="1"/>
    </xf>
    <xf numFmtId="7" fontId="11" fillId="4" borderId="2" xfId="1" applyNumberFormat="1" applyFont="1" applyFill="1" applyBorder="1" applyAlignment="1">
      <alignment horizontal="center" vertical="center" wrapText="1"/>
    </xf>
    <xf numFmtId="7" fontId="4" fillId="0" borderId="1" xfId="1" applyNumberFormat="1" applyFont="1" applyFill="1" applyBorder="1" applyAlignment="1">
      <alignment horizontal="center" vertical="center" wrapText="1"/>
    </xf>
    <xf numFmtId="7" fontId="4" fillId="0" borderId="0" xfId="1" applyNumberFormat="1" applyFont="1" applyFill="1" applyBorder="1" applyAlignment="1">
      <alignment horizontal="center" vertical="center" wrapText="1"/>
    </xf>
    <xf numFmtId="7" fontId="4" fillId="0" borderId="21" xfId="1" applyNumberFormat="1" applyFont="1" applyFill="1" applyBorder="1" applyAlignment="1">
      <alignment horizontal="center" vertical="center" wrapText="1"/>
    </xf>
    <xf numFmtId="7" fontId="0" fillId="0" borderId="0" xfId="1" applyNumberFormat="1" applyFont="1" applyFill="1" applyBorder="1" applyAlignment="1">
      <alignment horizontal="center" vertical="center" wrapText="1"/>
    </xf>
    <xf numFmtId="7" fontId="0" fillId="0" borderId="21" xfId="1" applyNumberFormat="1" applyFont="1" applyFill="1" applyBorder="1" applyAlignment="1">
      <alignment horizontal="center" vertical="center" wrapText="1"/>
    </xf>
    <xf numFmtId="7" fontId="0" fillId="0" borderId="0" xfId="1" applyNumberFormat="1" applyFont="1" applyFill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left" vertical="center" wrapText="1"/>
    </xf>
    <xf numFmtId="44" fontId="9" fillId="0" borderId="6" xfId="1" applyNumberFormat="1" applyFont="1" applyFill="1" applyBorder="1" applyAlignment="1">
      <alignment horizontal="left" vertical="center" wrapText="1"/>
    </xf>
    <xf numFmtId="44" fontId="9" fillId="0" borderId="18" xfId="1" applyNumberFormat="1" applyFont="1" applyFill="1" applyBorder="1" applyAlignment="1">
      <alignment horizontal="left" vertical="center" wrapText="1"/>
    </xf>
    <xf numFmtId="44" fontId="9" fillId="2" borderId="25" xfId="1" applyNumberFormat="1" applyFont="1" applyFill="1" applyBorder="1" applyAlignment="1">
      <alignment horizontal="center" vertical="center" wrapText="1"/>
    </xf>
    <xf numFmtId="7" fontId="9" fillId="2" borderId="12" xfId="1" applyNumberFormat="1" applyFont="1" applyFill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left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164" fontId="4" fillId="5" borderId="10" xfId="1" applyNumberFormat="1" applyFont="1" applyFill="1" applyBorder="1" applyAlignment="1">
      <alignment horizontal="center" vertical="center" wrapText="1"/>
    </xf>
    <xf numFmtId="164" fontId="14" fillId="5" borderId="9" xfId="1" applyNumberFormat="1" applyFont="1" applyFill="1" applyBorder="1" applyAlignment="1">
      <alignment horizontal="right" vertical="center" wrapText="1"/>
    </xf>
    <xf numFmtId="164" fontId="3" fillId="5" borderId="23" xfId="1" applyNumberFormat="1" applyFont="1" applyFill="1" applyBorder="1" applyAlignment="1">
      <alignment vertical="center" wrapText="1"/>
    </xf>
    <xf numFmtId="164" fontId="3" fillId="5" borderId="15" xfId="1" applyNumberFormat="1" applyFont="1" applyFill="1" applyBorder="1" applyAlignment="1">
      <alignment horizontal="right" vertical="center" wrapText="1"/>
    </xf>
    <xf numFmtId="164" fontId="14" fillId="5" borderId="15" xfId="1" applyNumberFormat="1" applyFont="1" applyFill="1" applyBorder="1" applyAlignment="1">
      <alignment vertical="center" wrapText="1"/>
    </xf>
    <xf numFmtId="164" fontId="4" fillId="5" borderId="3" xfId="1" applyNumberFormat="1" applyFont="1" applyFill="1" applyBorder="1" applyAlignment="1">
      <alignment horizontal="center" vertical="center" wrapText="1"/>
    </xf>
    <xf numFmtId="164" fontId="14" fillId="5" borderId="19" xfId="1" applyNumberFormat="1" applyFont="1" applyFill="1" applyBorder="1" applyAlignment="1">
      <alignment horizontal="center" vertical="center" wrapText="1"/>
    </xf>
    <xf numFmtId="164" fontId="3" fillId="5" borderId="26" xfId="1" applyNumberFormat="1" applyFont="1" applyFill="1" applyBorder="1" applyAlignment="1">
      <alignment vertical="center" wrapText="1"/>
    </xf>
    <xf numFmtId="164" fontId="3" fillId="5" borderId="24" xfId="1" applyNumberFormat="1" applyFont="1" applyFill="1" applyBorder="1" applyAlignment="1">
      <alignment horizontal="right" vertical="center" wrapText="1"/>
    </xf>
    <xf numFmtId="164" fontId="14" fillId="5" borderId="24" xfId="1" applyNumberFormat="1" applyFont="1" applyFill="1" applyBorder="1" applyAlignment="1">
      <alignment vertical="center" wrapText="1"/>
    </xf>
    <xf numFmtId="164" fontId="14" fillId="5" borderId="1" xfId="1" applyNumberFormat="1" applyFont="1" applyFill="1" applyBorder="1" applyAlignment="1">
      <alignment horizontal="center" vertical="center" wrapText="1"/>
    </xf>
    <xf numFmtId="164" fontId="4" fillId="5" borderId="22" xfId="1" applyNumberFormat="1" applyFont="1" applyFill="1" applyBorder="1" applyAlignment="1">
      <alignment horizontal="center" vertical="center" wrapText="1"/>
    </xf>
    <xf numFmtId="164" fontId="14" fillId="5" borderId="19" xfId="1" applyNumberFormat="1" applyFont="1" applyFill="1" applyBorder="1" applyAlignment="1">
      <alignment horizontal="righ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4" fontId="14" fillId="5" borderId="2" xfId="1" applyNumberFormat="1" applyFont="1" applyFill="1" applyBorder="1" applyAlignment="1">
      <alignment horizontal="center" vertical="center" wrapText="1"/>
    </xf>
    <xf numFmtId="164" fontId="4" fillId="5" borderId="27" xfId="1" applyNumberFormat="1" applyFont="1" applyFill="1" applyBorder="1" applyAlignment="1">
      <alignment horizontal="center" vertical="center" wrapText="1"/>
    </xf>
    <xf numFmtId="164" fontId="14" fillId="5" borderId="2" xfId="1" applyNumberFormat="1" applyFont="1" applyFill="1" applyBorder="1" applyAlignment="1">
      <alignment horizontal="right" vertical="center" wrapText="1"/>
    </xf>
    <xf numFmtId="164" fontId="3" fillId="5" borderId="22" xfId="1" applyNumberFormat="1" applyFont="1" applyFill="1" applyBorder="1" applyAlignment="1">
      <alignment vertical="center" wrapText="1"/>
    </xf>
    <xf numFmtId="164" fontId="3" fillId="5" borderId="1" xfId="1" applyNumberFormat="1" applyFont="1" applyFill="1" applyBorder="1" applyAlignment="1">
      <alignment horizontal="right" vertical="center" wrapText="1"/>
    </xf>
    <xf numFmtId="164" fontId="14" fillId="5" borderId="1" xfId="1" applyNumberFormat="1" applyFont="1" applyFill="1" applyBorder="1" applyAlignment="1">
      <alignment vertical="center" wrapText="1"/>
    </xf>
    <xf numFmtId="164" fontId="4" fillId="4" borderId="8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27" xfId="1" applyNumberFormat="1" applyFont="1" applyFill="1" applyBorder="1" applyAlignment="1">
      <alignment horizontal="left" vertical="center" wrapText="1"/>
    </xf>
    <xf numFmtId="164" fontId="0" fillId="0" borderId="2" xfId="1" applyNumberFormat="1" applyFont="1" applyFill="1" applyBorder="1" applyAlignment="1">
      <alignment horizontal="right" vertical="center" wrapText="1"/>
    </xf>
    <xf numFmtId="164" fontId="3" fillId="0" borderId="2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0" fillId="0" borderId="1" xfId="1" applyNumberFormat="1" applyFont="1" applyFill="1" applyBorder="1" applyAlignment="1">
      <alignment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164" fontId="4" fillId="2" borderId="10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center" wrapText="1"/>
    </xf>
    <xf numFmtId="165" fontId="9" fillId="0" borderId="4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vertical="center" wrapText="1"/>
    </xf>
    <xf numFmtId="44" fontId="9" fillId="0" borderId="7" xfId="1" applyNumberFormat="1" applyFont="1" applyFill="1" applyBorder="1" applyAlignment="1">
      <alignment horizontal="left" vertical="center" wrapText="1"/>
    </xf>
    <xf numFmtId="44" fontId="6" fillId="0" borderId="0" xfId="1" applyNumberFormat="1" applyFont="1" applyFill="1" applyBorder="1" applyAlignment="1">
      <alignment horizontal="center" vertical="center" wrapText="1"/>
    </xf>
    <xf numFmtId="44" fontId="6" fillId="0" borderId="28" xfId="1" applyNumberFormat="1" applyFont="1" applyFill="1" applyBorder="1" applyAlignment="1">
      <alignment horizontal="center" vertical="center" wrapText="1"/>
    </xf>
    <xf numFmtId="44" fontId="6" fillId="0" borderId="7" xfId="1" applyNumberFormat="1" applyFont="1" applyFill="1" applyBorder="1" applyAlignment="1">
      <alignment horizontal="center" vertical="center" wrapText="1"/>
    </xf>
    <xf numFmtId="44" fontId="13" fillId="0" borderId="0" xfId="1" applyNumberFormat="1" applyFont="1" applyFill="1" applyBorder="1" applyAlignment="1">
      <alignment horizontal="center" vertical="center" wrapText="1"/>
    </xf>
    <xf numFmtId="44" fontId="8" fillId="0" borderId="29" xfId="1" applyNumberFormat="1" applyFont="1" applyFill="1" applyBorder="1" applyAlignment="1">
      <alignment horizontal="center" vertical="center" wrapText="1"/>
    </xf>
    <xf numFmtId="44" fontId="8" fillId="0" borderId="30" xfId="1" applyNumberFormat="1" applyFont="1" applyFill="1" applyBorder="1" applyAlignment="1">
      <alignment horizontal="center" vertical="center" wrapText="1"/>
    </xf>
    <xf numFmtId="165" fontId="6" fillId="0" borderId="31" xfId="1" applyNumberFormat="1" applyFont="1" applyFill="1" applyBorder="1" applyAlignment="1">
      <alignment horizontal="center" vertical="center" wrapText="1"/>
    </xf>
    <xf numFmtId="165" fontId="6" fillId="0" borderId="32" xfId="1" applyNumberFormat="1" applyFont="1" applyFill="1" applyBorder="1" applyAlignment="1">
      <alignment horizontal="center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44" fontId="9" fillId="0" borderId="5" xfId="1" applyNumberFormat="1" applyFont="1" applyFill="1" applyBorder="1" applyAlignment="1">
      <alignment horizontal="center" vertical="center" wrapText="1"/>
    </xf>
    <xf numFmtId="44" fontId="9" fillId="0" borderId="0" xfId="1" applyNumberFormat="1" applyFont="1" applyFill="1" applyBorder="1" applyAlignment="1">
      <alignment horizontal="center" vertical="center" wrapText="1"/>
    </xf>
    <xf numFmtId="44" fontId="9" fillId="0" borderId="5" xfId="1" applyNumberFormat="1" applyFont="1" applyFill="1" applyBorder="1" applyAlignment="1">
      <alignment horizontal="left" vertical="center" wrapText="1"/>
    </xf>
    <xf numFmtId="44" fontId="9" fillId="0" borderId="0" xfId="1" applyNumberFormat="1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7"/>
  <sheetViews>
    <sheetView tabSelected="1" zoomScale="75" workbookViewId="0">
      <selection activeCell="B60" sqref="B60"/>
    </sheetView>
  </sheetViews>
  <sheetFormatPr defaultRowHeight="12.75" x14ac:dyDescent="0.2"/>
  <cols>
    <col min="1" max="1" width="5.7109375" style="3" customWidth="1"/>
    <col min="2" max="2" width="98.28515625" style="11" customWidth="1"/>
    <col min="3" max="3" width="17.7109375" style="67" customWidth="1"/>
    <col min="4" max="4" width="20" style="67" customWidth="1"/>
    <col min="5" max="5" width="20" style="4" customWidth="1"/>
    <col min="6" max="6" width="16.5703125" style="4" customWidth="1"/>
    <col min="7" max="8" width="18.42578125" style="4" customWidth="1"/>
    <col min="9" max="9" width="14.7109375" style="4" customWidth="1"/>
    <col min="10" max="10" width="15.5703125" style="4" customWidth="1"/>
    <col min="11" max="11" width="15.42578125" style="4" customWidth="1"/>
    <col min="12" max="12" width="13.7109375" style="4" customWidth="1"/>
    <col min="13" max="16384" width="9.140625" style="4"/>
  </cols>
  <sheetData>
    <row r="1" spans="1:11" ht="40.5" customHeight="1" x14ac:dyDescent="0.2">
      <c r="A1" s="3" t="s">
        <v>5</v>
      </c>
      <c r="B1" s="116" t="s">
        <v>34</v>
      </c>
      <c r="C1" s="116"/>
      <c r="D1" s="9"/>
      <c r="E1" s="9"/>
    </row>
    <row r="2" spans="1:11" ht="40.5" customHeight="1" x14ac:dyDescent="0.2">
      <c r="A2" s="19" t="s">
        <v>6</v>
      </c>
      <c r="B2" s="30" t="s">
        <v>15</v>
      </c>
      <c r="C2" s="28" t="s">
        <v>9</v>
      </c>
      <c r="D2" s="9"/>
      <c r="E2" s="9"/>
    </row>
    <row r="3" spans="1:11" s="6" customFormat="1" ht="48" customHeight="1" x14ac:dyDescent="0.2">
      <c r="A3" s="26" t="s">
        <v>18</v>
      </c>
      <c r="B3" s="34" t="s">
        <v>62</v>
      </c>
      <c r="C3" s="37">
        <v>100000</v>
      </c>
      <c r="D3" s="125" t="s">
        <v>63</v>
      </c>
      <c r="E3" s="126"/>
      <c r="F3" s="5"/>
    </row>
    <row r="4" spans="1:11" s="6" customFormat="1" ht="24.75" customHeight="1" x14ac:dyDescent="0.2">
      <c r="A4" s="21" t="s">
        <v>19</v>
      </c>
      <c r="B4" s="70" t="s">
        <v>35</v>
      </c>
      <c r="C4" s="38">
        <v>3506.12</v>
      </c>
      <c r="D4" s="5"/>
      <c r="E4" s="5"/>
      <c r="F4" s="5"/>
    </row>
    <row r="5" spans="1:11" s="6" customFormat="1" ht="24.75" customHeight="1" x14ac:dyDescent="0.2">
      <c r="A5" s="21" t="s">
        <v>20</v>
      </c>
      <c r="B5" s="70" t="s">
        <v>26</v>
      </c>
      <c r="C5" s="38">
        <v>18893.25</v>
      </c>
      <c r="D5" s="5"/>
      <c r="E5" s="5"/>
      <c r="F5" s="5"/>
    </row>
    <row r="6" spans="1:11" s="6" customFormat="1" ht="27.75" customHeight="1" x14ac:dyDescent="0.2">
      <c r="A6" s="21" t="s">
        <v>21</v>
      </c>
      <c r="B6" s="70" t="s">
        <v>36</v>
      </c>
      <c r="C6" s="38">
        <v>0</v>
      </c>
      <c r="D6" s="5"/>
      <c r="E6" s="5"/>
      <c r="F6" s="5"/>
    </row>
    <row r="7" spans="1:11" s="6" customFormat="1" ht="31.5" customHeight="1" x14ac:dyDescent="0.2">
      <c r="A7" s="21" t="s">
        <v>22</v>
      </c>
      <c r="B7" s="31" t="s">
        <v>1</v>
      </c>
      <c r="C7" s="38">
        <v>0</v>
      </c>
      <c r="D7" s="5"/>
      <c r="E7" s="5"/>
      <c r="F7" s="5"/>
    </row>
    <row r="8" spans="1:11" s="6" customFormat="1" ht="31.5" customHeight="1" x14ac:dyDescent="0.2">
      <c r="A8" s="113" t="s">
        <v>24</v>
      </c>
      <c r="B8" s="115" t="s">
        <v>60</v>
      </c>
      <c r="C8" s="114">
        <v>28000</v>
      </c>
      <c r="D8" s="127" t="s">
        <v>64</v>
      </c>
      <c r="E8" s="128"/>
      <c r="F8" s="128"/>
    </row>
    <row r="9" spans="1:11" s="6" customFormat="1" ht="31.5" customHeight="1" thickBot="1" x14ac:dyDescent="0.25">
      <c r="A9" s="29" t="s">
        <v>0</v>
      </c>
      <c r="B9" s="32" t="s">
        <v>29</v>
      </c>
      <c r="C9" s="39">
        <f>SUM(C3:C8)</f>
        <v>150399.37</v>
      </c>
      <c r="D9" s="5"/>
      <c r="E9" s="5"/>
      <c r="F9" s="5"/>
    </row>
    <row r="10" spans="1:11" s="6" customFormat="1" ht="31.5" customHeight="1" thickTop="1" x14ac:dyDescent="0.2">
      <c r="A10" s="55" t="s">
        <v>17</v>
      </c>
      <c r="B10" s="71" t="s">
        <v>26</v>
      </c>
      <c r="C10" s="56">
        <f>E17</f>
        <v>7250</v>
      </c>
      <c r="D10" s="5"/>
      <c r="E10" s="5"/>
      <c r="F10" s="5"/>
    </row>
    <row r="11" spans="1:11" s="6" customFormat="1" ht="24.75" customHeight="1" x14ac:dyDescent="0.2">
      <c r="A11" s="21" t="s">
        <v>25</v>
      </c>
      <c r="B11" s="70" t="s">
        <v>33</v>
      </c>
      <c r="C11" s="38">
        <f>D17</f>
        <v>2673.76</v>
      </c>
      <c r="D11" s="25"/>
      <c r="E11" s="25"/>
      <c r="F11" s="5"/>
    </row>
    <row r="12" spans="1:11" s="6" customFormat="1" ht="24.75" customHeight="1" x14ac:dyDescent="0.2">
      <c r="A12" s="21" t="s">
        <v>28</v>
      </c>
      <c r="B12" s="70" t="s">
        <v>37</v>
      </c>
      <c r="C12" s="38">
        <f>C17</f>
        <v>131698.01999999999</v>
      </c>
      <c r="D12" s="25"/>
      <c r="E12" s="25"/>
      <c r="F12" s="5"/>
    </row>
    <row r="13" spans="1:11" ht="42.75" customHeight="1" x14ac:dyDescent="0.2">
      <c r="A13" s="27"/>
      <c r="B13" s="33" t="s">
        <v>27</v>
      </c>
      <c r="C13" s="40">
        <f>C9-C11-C12-C10</f>
        <v>8777.5899999999965</v>
      </c>
      <c r="D13" s="24"/>
      <c r="E13" s="24"/>
      <c r="F13" s="2"/>
    </row>
    <row r="14" spans="1:11" ht="15.75" customHeight="1" x14ac:dyDescent="0.2">
      <c r="A14" s="7"/>
      <c r="B14" s="12"/>
      <c r="C14" s="13"/>
      <c r="D14" s="13"/>
      <c r="E14" s="13"/>
      <c r="F14" s="2"/>
    </row>
    <row r="15" spans="1:11" ht="49.5" customHeight="1" thickBot="1" x14ac:dyDescent="0.25">
      <c r="A15" s="119" t="s">
        <v>3</v>
      </c>
      <c r="B15" s="119"/>
      <c r="C15" s="119"/>
      <c r="D15" s="119"/>
      <c r="E15" s="119"/>
      <c r="F15" s="119"/>
      <c r="G15" s="119"/>
      <c r="H15" s="119"/>
      <c r="I15" s="119"/>
      <c r="J15" s="119"/>
    </row>
    <row r="16" spans="1:11" ht="33" customHeight="1" x14ac:dyDescent="0.2">
      <c r="A16" s="122"/>
      <c r="B16" s="123"/>
      <c r="C16" s="123"/>
      <c r="D16" s="123"/>
      <c r="E16" s="124"/>
      <c r="F16" s="120" t="s">
        <v>12</v>
      </c>
      <c r="G16" s="120"/>
      <c r="H16" s="120"/>
      <c r="I16" s="120"/>
      <c r="J16" s="120"/>
      <c r="K16" s="121"/>
    </row>
    <row r="17" spans="1:12" ht="58.5" customHeight="1" x14ac:dyDescent="0.2">
      <c r="A17" s="117" t="s">
        <v>7</v>
      </c>
      <c r="B17" s="118"/>
      <c r="C17" s="50">
        <f>SUM(C19:C256)</f>
        <v>131698.01999999999</v>
      </c>
      <c r="D17" s="41">
        <f>SUM(D19:D256)</f>
        <v>2673.76</v>
      </c>
      <c r="E17" s="41">
        <f>SUM(E19:E256)</f>
        <v>7250</v>
      </c>
      <c r="F17" s="42">
        <f t="shared" ref="F17:K17" si="0">SUM(F19:F177)</f>
        <v>18009.93</v>
      </c>
      <c r="G17" s="43">
        <f t="shared" si="0"/>
        <v>89050.09</v>
      </c>
      <c r="H17" s="43">
        <f t="shared" si="0"/>
        <v>0</v>
      </c>
      <c r="I17" s="43">
        <f t="shared" si="0"/>
        <v>0</v>
      </c>
      <c r="J17" s="43">
        <f t="shared" si="0"/>
        <v>0</v>
      </c>
      <c r="K17" s="44">
        <f t="shared" si="0"/>
        <v>24038</v>
      </c>
      <c r="L17" s="4" t="b">
        <f>SUM(C17:C17)=SUM(F17:K17)</f>
        <v>0</v>
      </c>
    </row>
    <row r="18" spans="1:12" ht="44.25" customHeight="1" thickBot="1" x14ac:dyDescent="0.25">
      <c r="A18" s="45" t="s">
        <v>10</v>
      </c>
      <c r="B18" s="51" t="s">
        <v>16</v>
      </c>
      <c r="C18" s="58" t="s">
        <v>2</v>
      </c>
      <c r="D18" s="73" t="s">
        <v>38</v>
      </c>
      <c r="E18" s="72" t="s">
        <v>26</v>
      </c>
      <c r="F18" s="47" t="s">
        <v>4</v>
      </c>
      <c r="G18" s="48" t="s">
        <v>8</v>
      </c>
      <c r="H18" s="48" t="s">
        <v>14</v>
      </c>
      <c r="I18" s="46" t="s">
        <v>11</v>
      </c>
      <c r="J18" s="46" t="s">
        <v>13</v>
      </c>
      <c r="K18" s="46" t="s">
        <v>23</v>
      </c>
    </row>
    <row r="19" spans="1:12" ht="27.75" customHeight="1" x14ac:dyDescent="0.2">
      <c r="A19" s="74">
        <v>1</v>
      </c>
      <c r="B19" s="75" t="s">
        <v>30</v>
      </c>
      <c r="C19" s="77"/>
      <c r="D19" s="78"/>
      <c r="E19" s="79">
        <f>10500-C20</f>
        <v>0</v>
      </c>
      <c r="F19" s="80"/>
      <c r="G19" s="81"/>
      <c r="H19" s="81"/>
      <c r="I19" s="82"/>
      <c r="J19" s="83"/>
      <c r="K19" s="83"/>
      <c r="L19" s="4" t="b">
        <f t="shared" ref="L19:L87" si="1">SUM(C19:C19)=SUM(F19:K19)</f>
        <v>1</v>
      </c>
    </row>
    <row r="20" spans="1:12" ht="27.75" customHeight="1" x14ac:dyDescent="0.2">
      <c r="A20" s="74" t="s">
        <v>18</v>
      </c>
      <c r="B20" s="75" t="s">
        <v>51</v>
      </c>
      <c r="C20" s="77">
        <v>10500</v>
      </c>
      <c r="D20" s="78"/>
      <c r="E20" s="84"/>
      <c r="F20" s="85">
        <v>10500</v>
      </c>
      <c r="G20" s="86"/>
      <c r="H20" s="86"/>
      <c r="I20" s="87"/>
      <c r="J20" s="88"/>
      <c r="K20" s="88"/>
      <c r="L20" s="4" t="b">
        <f t="shared" si="1"/>
        <v>1</v>
      </c>
    </row>
    <row r="21" spans="1:12" ht="27.75" customHeight="1" x14ac:dyDescent="0.2">
      <c r="A21" s="74">
        <v>2</v>
      </c>
      <c r="B21" s="75" t="s">
        <v>31</v>
      </c>
      <c r="C21" s="77"/>
      <c r="D21" s="89"/>
      <c r="E21" s="90">
        <f>293.25-C22</f>
        <v>0</v>
      </c>
      <c r="F21" s="91"/>
      <c r="G21" s="86"/>
      <c r="H21" s="86"/>
      <c r="I21" s="87"/>
      <c r="J21" s="88"/>
      <c r="K21" s="88"/>
      <c r="L21" s="4" t="b">
        <f t="shared" si="1"/>
        <v>1</v>
      </c>
    </row>
    <row r="22" spans="1:12" ht="27.75" customHeight="1" x14ac:dyDescent="0.2">
      <c r="A22" s="74" t="s">
        <v>18</v>
      </c>
      <c r="B22" s="75" t="s">
        <v>51</v>
      </c>
      <c r="C22" s="77">
        <v>293.25</v>
      </c>
      <c r="D22" s="89"/>
      <c r="E22" s="92"/>
      <c r="F22" s="93">
        <v>293.25</v>
      </c>
      <c r="G22" s="86"/>
      <c r="H22" s="86"/>
      <c r="I22" s="87"/>
      <c r="J22" s="88"/>
      <c r="K22" s="88"/>
      <c r="L22" s="4" t="b">
        <f t="shared" si="1"/>
        <v>1</v>
      </c>
    </row>
    <row r="23" spans="1:12" ht="27.75" customHeight="1" x14ac:dyDescent="0.2">
      <c r="A23" s="74">
        <v>3</v>
      </c>
      <c r="B23" s="75" t="s">
        <v>44</v>
      </c>
      <c r="C23" s="77"/>
      <c r="D23" s="78"/>
      <c r="E23" s="94">
        <v>3200</v>
      </c>
      <c r="F23" s="95"/>
      <c r="G23" s="96"/>
      <c r="H23" s="96"/>
      <c r="I23" s="97"/>
      <c r="J23" s="98"/>
      <c r="K23" s="98"/>
      <c r="L23" s="4" t="b">
        <f t="shared" si="1"/>
        <v>1</v>
      </c>
    </row>
    <row r="24" spans="1:12" ht="27.75" customHeight="1" x14ac:dyDescent="0.2">
      <c r="A24" s="74">
        <v>4</v>
      </c>
      <c r="B24" s="75" t="s">
        <v>32</v>
      </c>
      <c r="C24" s="77"/>
      <c r="D24" s="78"/>
      <c r="E24" s="94">
        <v>4050</v>
      </c>
      <c r="F24" s="95"/>
      <c r="G24" s="96"/>
      <c r="H24" s="96"/>
      <c r="I24" s="97"/>
      <c r="J24" s="98"/>
      <c r="K24" s="98"/>
      <c r="L24" s="4" t="b">
        <f t="shared" si="1"/>
        <v>1</v>
      </c>
    </row>
    <row r="25" spans="1:12" ht="27.75" customHeight="1" x14ac:dyDescent="0.2">
      <c r="A25" s="14">
        <v>5</v>
      </c>
      <c r="B25" s="57" t="s">
        <v>39</v>
      </c>
      <c r="C25" s="99"/>
      <c r="D25" s="100">
        <f>1600-C26</f>
        <v>0</v>
      </c>
      <c r="E25" s="101"/>
      <c r="F25" s="102"/>
      <c r="G25" s="103"/>
      <c r="H25" s="103"/>
      <c r="I25" s="104"/>
      <c r="J25" s="105"/>
      <c r="K25" s="105"/>
      <c r="L25" s="4" t="b">
        <f t="shared" si="1"/>
        <v>1</v>
      </c>
    </row>
    <row r="26" spans="1:12" ht="27.75" customHeight="1" x14ac:dyDescent="0.2">
      <c r="A26" s="14" t="s">
        <v>18</v>
      </c>
      <c r="B26" s="57" t="s">
        <v>40</v>
      </c>
      <c r="C26" s="99">
        <v>1600</v>
      </c>
      <c r="D26" s="100"/>
      <c r="E26" s="101"/>
      <c r="F26" s="102"/>
      <c r="G26" s="103"/>
      <c r="H26" s="103"/>
      <c r="I26" s="104"/>
      <c r="J26" s="105"/>
      <c r="K26" s="111">
        <v>1600</v>
      </c>
      <c r="L26" s="4" t="b">
        <f t="shared" si="1"/>
        <v>1</v>
      </c>
    </row>
    <row r="27" spans="1:12" ht="27.75" customHeight="1" x14ac:dyDescent="0.2">
      <c r="A27" s="14">
        <v>6</v>
      </c>
      <c r="B27" s="57" t="s">
        <v>41</v>
      </c>
      <c r="C27" s="99">
        <v>119.17</v>
      </c>
      <c r="D27" s="100"/>
      <c r="E27" s="101"/>
      <c r="F27" s="106">
        <v>119.17</v>
      </c>
      <c r="G27" s="103"/>
      <c r="H27" s="103"/>
      <c r="I27" s="104"/>
      <c r="J27" s="105"/>
      <c r="K27" s="111"/>
      <c r="L27" s="4" t="b">
        <f t="shared" si="1"/>
        <v>1</v>
      </c>
    </row>
    <row r="28" spans="1:12" ht="27.75" customHeight="1" x14ac:dyDescent="0.2">
      <c r="A28" s="14">
        <v>7</v>
      </c>
      <c r="B28" s="57" t="s">
        <v>42</v>
      </c>
      <c r="C28" s="99"/>
      <c r="D28" s="100">
        <f>20000-C29</f>
        <v>0</v>
      </c>
      <c r="E28" s="101"/>
      <c r="F28" s="102"/>
      <c r="G28" s="103"/>
      <c r="H28" s="103"/>
      <c r="I28" s="104"/>
      <c r="J28" s="105"/>
      <c r="K28" s="111"/>
      <c r="L28" s="4" t="b">
        <f t="shared" si="1"/>
        <v>1</v>
      </c>
    </row>
    <row r="29" spans="1:12" ht="27.75" customHeight="1" x14ac:dyDescent="0.2">
      <c r="A29" s="14" t="s">
        <v>18</v>
      </c>
      <c r="B29" s="57" t="s">
        <v>50</v>
      </c>
      <c r="C29" s="99">
        <v>20000</v>
      </c>
      <c r="D29" s="100"/>
      <c r="E29" s="101"/>
      <c r="F29" s="102"/>
      <c r="G29" s="103"/>
      <c r="H29" s="103"/>
      <c r="I29" s="104"/>
      <c r="J29" s="105"/>
      <c r="K29" s="111">
        <v>20000</v>
      </c>
      <c r="L29" s="4" t="b">
        <f t="shared" si="1"/>
        <v>1</v>
      </c>
    </row>
    <row r="30" spans="1:12" ht="27.75" customHeight="1" x14ac:dyDescent="0.2">
      <c r="A30" s="14">
        <v>8</v>
      </c>
      <c r="B30" s="57" t="s">
        <v>43</v>
      </c>
      <c r="C30" s="99">
        <v>350</v>
      </c>
      <c r="D30" s="100"/>
      <c r="E30" s="101"/>
      <c r="F30" s="106">
        <v>350</v>
      </c>
      <c r="G30" s="103"/>
      <c r="H30" s="103"/>
      <c r="I30" s="104"/>
      <c r="J30" s="105"/>
      <c r="K30" s="111"/>
      <c r="L30" s="4" t="b">
        <f t="shared" si="1"/>
        <v>1</v>
      </c>
    </row>
    <row r="31" spans="1:12" ht="39" customHeight="1" x14ac:dyDescent="0.2">
      <c r="A31" s="14">
        <v>9</v>
      </c>
      <c r="B31" s="57" t="s">
        <v>45</v>
      </c>
      <c r="C31" s="99"/>
      <c r="D31" s="100">
        <f>830.75-C32</f>
        <v>0.5</v>
      </c>
      <c r="E31" s="101"/>
      <c r="F31" s="102"/>
      <c r="G31" s="103"/>
      <c r="H31" s="103"/>
      <c r="I31" s="104"/>
      <c r="J31" s="105"/>
      <c r="K31" s="111"/>
      <c r="L31" s="4" t="b">
        <f t="shared" si="1"/>
        <v>1</v>
      </c>
    </row>
    <row r="32" spans="1:12" ht="39" customHeight="1" x14ac:dyDescent="0.2">
      <c r="A32" s="14" t="s">
        <v>18</v>
      </c>
      <c r="B32" s="57" t="s">
        <v>47</v>
      </c>
      <c r="C32" s="99">
        <v>830.25</v>
      </c>
      <c r="D32" s="100"/>
      <c r="E32" s="101"/>
      <c r="F32" s="106">
        <v>830.25</v>
      </c>
      <c r="G32" s="103"/>
      <c r="H32" s="103"/>
      <c r="I32" s="104"/>
      <c r="J32" s="105"/>
      <c r="K32" s="111"/>
      <c r="L32" s="4" t="b">
        <f t="shared" si="1"/>
        <v>1</v>
      </c>
    </row>
    <row r="33" spans="1:12" ht="27.75" customHeight="1" x14ac:dyDescent="0.2">
      <c r="A33" s="14">
        <v>10</v>
      </c>
      <c r="B33" s="49" t="s">
        <v>46</v>
      </c>
      <c r="C33" s="99"/>
      <c r="D33" s="100">
        <f>330-C34</f>
        <v>0</v>
      </c>
      <c r="E33" s="101"/>
      <c r="F33" s="102"/>
      <c r="G33" s="103"/>
      <c r="H33" s="103"/>
      <c r="I33" s="104"/>
      <c r="J33" s="105"/>
      <c r="K33" s="111"/>
      <c r="L33" s="4" t="b">
        <f t="shared" si="1"/>
        <v>1</v>
      </c>
    </row>
    <row r="34" spans="1:12" ht="27.75" customHeight="1" x14ac:dyDescent="0.2">
      <c r="A34" s="110" t="s">
        <v>18</v>
      </c>
      <c r="B34" s="76" t="s">
        <v>54</v>
      </c>
      <c r="C34" s="99">
        <v>330</v>
      </c>
      <c r="D34" s="100"/>
      <c r="E34" s="101"/>
      <c r="F34" s="106">
        <v>330</v>
      </c>
      <c r="G34" s="103"/>
      <c r="H34" s="103"/>
      <c r="I34" s="104"/>
      <c r="J34" s="105"/>
      <c r="K34" s="111"/>
      <c r="L34" s="4" t="b">
        <f t="shared" si="1"/>
        <v>1</v>
      </c>
    </row>
    <row r="35" spans="1:12" ht="27.75" customHeight="1" x14ac:dyDescent="0.2">
      <c r="A35" s="14">
        <v>11</v>
      </c>
      <c r="B35" s="49" t="s">
        <v>48</v>
      </c>
      <c r="C35" s="99">
        <v>225.71</v>
      </c>
      <c r="D35" s="100"/>
      <c r="E35" s="101"/>
      <c r="F35" s="106">
        <v>225.71</v>
      </c>
      <c r="G35" s="103"/>
      <c r="H35" s="103"/>
      <c r="I35" s="104"/>
      <c r="J35" s="105"/>
      <c r="K35" s="111"/>
      <c r="L35" s="4" t="b">
        <f t="shared" si="1"/>
        <v>1</v>
      </c>
    </row>
    <row r="36" spans="1:12" ht="27.75" customHeight="1" x14ac:dyDescent="0.2">
      <c r="A36" s="14">
        <v>12</v>
      </c>
      <c r="B36" s="57" t="s">
        <v>49</v>
      </c>
      <c r="C36" s="99">
        <v>303.2</v>
      </c>
      <c r="D36" s="100"/>
      <c r="E36" s="101"/>
      <c r="F36" s="106">
        <v>303.2</v>
      </c>
      <c r="G36" s="103"/>
      <c r="H36" s="103"/>
      <c r="I36" s="104"/>
      <c r="J36" s="105"/>
      <c r="K36" s="111"/>
      <c r="L36" s="4" t="b">
        <f t="shared" si="1"/>
        <v>1</v>
      </c>
    </row>
    <row r="37" spans="1:12" ht="27.75" customHeight="1" x14ac:dyDescent="0.2">
      <c r="A37" s="14">
        <v>13</v>
      </c>
      <c r="B37" s="57" t="s">
        <v>53</v>
      </c>
      <c r="C37" s="99">
        <v>1800</v>
      </c>
      <c r="D37" s="100"/>
      <c r="E37" s="101"/>
      <c r="F37" s="102"/>
      <c r="G37" s="103"/>
      <c r="H37" s="103"/>
      <c r="I37" s="104"/>
      <c r="J37" s="105"/>
      <c r="K37" s="111">
        <v>1800</v>
      </c>
      <c r="L37" s="4" t="b">
        <f t="shared" si="1"/>
        <v>1</v>
      </c>
    </row>
    <row r="38" spans="1:12" ht="27.75" customHeight="1" x14ac:dyDescent="0.2">
      <c r="A38" s="14">
        <v>14</v>
      </c>
      <c r="B38" s="57" t="s">
        <v>52</v>
      </c>
      <c r="C38" s="77">
        <v>638</v>
      </c>
      <c r="D38" s="68"/>
      <c r="E38" s="107"/>
      <c r="F38" s="102"/>
      <c r="G38" s="108"/>
      <c r="H38" s="108"/>
      <c r="I38" s="104"/>
      <c r="J38" s="105"/>
      <c r="K38" s="111">
        <v>638</v>
      </c>
      <c r="L38" s="4" t="b">
        <f t="shared" si="1"/>
        <v>1</v>
      </c>
    </row>
    <row r="39" spans="1:12" ht="27.75" customHeight="1" x14ac:dyDescent="0.2">
      <c r="A39" s="14">
        <v>15</v>
      </c>
      <c r="B39" s="109" t="s">
        <v>55</v>
      </c>
      <c r="C39" s="77"/>
      <c r="D39" s="68">
        <f>3650-C40</f>
        <v>0</v>
      </c>
      <c r="E39" s="107"/>
      <c r="F39" s="102"/>
      <c r="G39" s="108"/>
      <c r="H39" s="108"/>
      <c r="I39" s="104"/>
      <c r="J39" s="105"/>
      <c r="K39" s="105"/>
      <c r="L39" s="4" t="b">
        <f t="shared" si="1"/>
        <v>1</v>
      </c>
    </row>
    <row r="40" spans="1:12" ht="27.75" customHeight="1" x14ac:dyDescent="0.2">
      <c r="A40" s="110" t="s">
        <v>18</v>
      </c>
      <c r="B40" s="109" t="s">
        <v>58</v>
      </c>
      <c r="C40" s="77">
        <v>3650</v>
      </c>
      <c r="D40" s="68"/>
      <c r="E40" s="107"/>
      <c r="F40" s="106">
        <v>3650</v>
      </c>
      <c r="G40" s="108"/>
      <c r="H40" s="108"/>
      <c r="I40" s="104"/>
      <c r="J40" s="105"/>
      <c r="K40" s="105"/>
      <c r="L40" s="4" t="b">
        <f t="shared" si="1"/>
        <v>1</v>
      </c>
    </row>
    <row r="41" spans="1:12" ht="45.75" customHeight="1" x14ac:dyDescent="0.2">
      <c r="A41" s="14">
        <v>16</v>
      </c>
      <c r="B41" s="109" t="s">
        <v>56</v>
      </c>
      <c r="C41" s="77"/>
      <c r="D41" s="68">
        <f>42000-C42-C43-C44</f>
        <v>0</v>
      </c>
      <c r="E41" s="107"/>
      <c r="F41" s="102"/>
      <c r="G41" s="108"/>
      <c r="H41" s="108"/>
      <c r="I41" s="104"/>
      <c r="J41" s="105"/>
      <c r="K41" s="105"/>
      <c r="L41" s="4" t="b">
        <f t="shared" si="1"/>
        <v>1</v>
      </c>
    </row>
    <row r="42" spans="1:12" ht="45.75" customHeight="1" x14ac:dyDescent="0.2">
      <c r="A42" s="110" t="s">
        <v>18</v>
      </c>
      <c r="B42" s="109" t="s">
        <v>74</v>
      </c>
      <c r="C42" s="77">
        <v>7000</v>
      </c>
      <c r="D42" s="68"/>
      <c r="E42" s="107"/>
      <c r="F42" s="102"/>
      <c r="G42" s="108">
        <v>7000</v>
      </c>
      <c r="H42" s="108"/>
      <c r="I42" s="104"/>
      <c r="J42" s="105"/>
      <c r="K42" s="105"/>
      <c r="L42" s="4" t="b">
        <f t="shared" si="1"/>
        <v>1</v>
      </c>
    </row>
    <row r="43" spans="1:12" ht="45.75" customHeight="1" x14ac:dyDescent="0.2">
      <c r="A43" s="110" t="s">
        <v>19</v>
      </c>
      <c r="B43" s="109" t="s">
        <v>75</v>
      </c>
      <c r="C43" s="77">
        <v>10000</v>
      </c>
      <c r="D43" s="68"/>
      <c r="E43" s="107"/>
      <c r="F43" s="102"/>
      <c r="G43" s="108">
        <v>10000</v>
      </c>
      <c r="H43" s="108"/>
      <c r="I43" s="104"/>
      <c r="J43" s="105"/>
      <c r="K43" s="105"/>
      <c r="L43" s="4" t="b">
        <f t="shared" si="1"/>
        <v>1</v>
      </c>
    </row>
    <row r="44" spans="1:12" ht="45.75" customHeight="1" x14ac:dyDescent="0.2">
      <c r="A44" s="110" t="s">
        <v>20</v>
      </c>
      <c r="B44" s="109" t="s">
        <v>76</v>
      </c>
      <c r="C44" s="77">
        <v>25000</v>
      </c>
      <c r="D44" s="68"/>
      <c r="E44" s="107"/>
      <c r="F44" s="102"/>
      <c r="G44" s="108">
        <v>25000</v>
      </c>
      <c r="H44" s="108"/>
      <c r="I44" s="104"/>
      <c r="J44" s="105"/>
      <c r="K44" s="105"/>
      <c r="L44" s="4" t="b">
        <f t="shared" si="1"/>
        <v>1</v>
      </c>
    </row>
    <row r="45" spans="1:12" ht="45.75" customHeight="1" x14ac:dyDescent="0.2">
      <c r="A45" s="14">
        <v>17</v>
      </c>
      <c r="B45" s="109" t="s">
        <v>57</v>
      </c>
      <c r="C45" s="77"/>
      <c r="D45" s="68">
        <f>1905-C46-C47</f>
        <v>0</v>
      </c>
      <c r="E45" s="107"/>
      <c r="F45" s="102"/>
      <c r="G45" s="108"/>
      <c r="H45" s="108"/>
      <c r="I45" s="104"/>
      <c r="J45" s="105"/>
      <c r="K45" s="105"/>
      <c r="L45" s="4" t="b">
        <f t="shared" si="1"/>
        <v>1</v>
      </c>
    </row>
    <row r="46" spans="1:12" ht="45.75" customHeight="1" x14ac:dyDescent="0.2">
      <c r="A46" s="110" t="s">
        <v>18</v>
      </c>
      <c r="B46" s="109" t="s">
        <v>77</v>
      </c>
      <c r="C46" s="77">
        <v>270</v>
      </c>
      <c r="D46" s="68"/>
      <c r="E46" s="107"/>
      <c r="F46" s="102"/>
      <c r="G46" s="108">
        <v>270</v>
      </c>
      <c r="H46" s="108"/>
      <c r="I46" s="104"/>
      <c r="J46" s="105"/>
      <c r="K46" s="105"/>
      <c r="L46" s="4" t="b">
        <f t="shared" si="1"/>
        <v>1</v>
      </c>
    </row>
    <row r="47" spans="1:12" ht="45.75" customHeight="1" x14ac:dyDescent="0.2">
      <c r="A47" s="110" t="s">
        <v>19</v>
      </c>
      <c r="B47" s="109" t="s">
        <v>78</v>
      </c>
      <c r="C47" s="77">
        <v>1635</v>
      </c>
      <c r="D47" s="68"/>
      <c r="E47" s="107"/>
      <c r="F47" s="102"/>
      <c r="G47" s="108">
        <v>1635</v>
      </c>
      <c r="H47" s="108"/>
      <c r="I47" s="104"/>
      <c r="J47" s="105"/>
      <c r="K47" s="105"/>
      <c r="L47" s="4" t="b">
        <f t="shared" si="1"/>
        <v>1</v>
      </c>
    </row>
    <row r="48" spans="1:12" ht="45.75" customHeight="1" x14ac:dyDescent="0.2">
      <c r="A48" s="14">
        <v>18</v>
      </c>
      <c r="B48" s="109" t="s">
        <v>69</v>
      </c>
      <c r="C48" s="77"/>
      <c r="D48" s="68">
        <f>8000-C49</f>
        <v>0</v>
      </c>
      <c r="E48" s="107"/>
      <c r="F48" s="102"/>
      <c r="G48" s="108"/>
      <c r="H48" s="108"/>
      <c r="I48" s="104"/>
      <c r="J48" s="105"/>
      <c r="K48" s="105"/>
      <c r="L48" s="4" t="b">
        <f t="shared" si="1"/>
        <v>1</v>
      </c>
    </row>
    <row r="49" spans="1:12" ht="45.75" customHeight="1" x14ac:dyDescent="0.2">
      <c r="A49" s="110" t="s">
        <v>18</v>
      </c>
      <c r="B49" s="109" t="s">
        <v>70</v>
      </c>
      <c r="C49" s="77">
        <v>8000</v>
      </c>
      <c r="D49" s="68"/>
      <c r="E49" s="107"/>
      <c r="F49" s="102"/>
      <c r="G49" s="108">
        <v>8000</v>
      </c>
      <c r="H49" s="108"/>
      <c r="I49" s="104"/>
      <c r="J49" s="105"/>
      <c r="K49" s="105"/>
      <c r="L49" s="4" t="b">
        <f t="shared" si="1"/>
        <v>1</v>
      </c>
    </row>
    <row r="50" spans="1:12" ht="45.75" customHeight="1" x14ac:dyDescent="0.2">
      <c r="A50" s="14">
        <v>19</v>
      </c>
      <c r="B50" s="109" t="s">
        <v>59</v>
      </c>
      <c r="C50" s="77">
        <v>1408.35</v>
      </c>
      <c r="D50" s="68"/>
      <c r="E50" s="107"/>
      <c r="F50" s="102">
        <v>1408.35</v>
      </c>
      <c r="G50" s="108"/>
      <c r="H50" s="108"/>
      <c r="I50" s="104"/>
      <c r="J50" s="105"/>
      <c r="K50" s="105"/>
      <c r="L50" s="4" t="b">
        <f t="shared" si="1"/>
        <v>1</v>
      </c>
    </row>
    <row r="51" spans="1:12" ht="45.75" customHeight="1" x14ac:dyDescent="0.2">
      <c r="A51" s="14">
        <v>20</v>
      </c>
      <c r="B51" s="109" t="s">
        <v>79</v>
      </c>
      <c r="C51" s="77"/>
      <c r="D51" s="68">
        <f>27552.69-C52</f>
        <v>0</v>
      </c>
      <c r="E51" s="107"/>
      <c r="F51" s="102"/>
      <c r="G51" s="108"/>
      <c r="H51" s="108"/>
      <c r="I51" s="104"/>
      <c r="J51" s="105"/>
      <c r="K51" s="105"/>
      <c r="L51" s="4" t="b">
        <f t="shared" si="1"/>
        <v>1</v>
      </c>
    </row>
    <row r="52" spans="1:12" ht="45.75" customHeight="1" x14ac:dyDescent="0.2">
      <c r="A52" s="110" t="s">
        <v>18</v>
      </c>
      <c r="B52" s="109" t="s">
        <v>80</v>
      </c>
      <c r="C52" s="77">
        <v>27552.69</v>
      </c>
      <c r="D52" s="68"/>
      <c r="E52" s="107"/>
      <c r="F52" s="102"/>
      <c r="G52" s="108">
        <v>27552.69</v>
      </c>
      <c r="H52" s="108"/>
      <c r="I52" s="104"/>
      <c r="J52" s="105"/>
      <c r="K52" s="105"/>
      <c r="L52" s="4" t="b">
        <f t="shared" si="1"/>
        <v>1</v>
      </c>
    </row>
    <row r="53" spans="1:12" ht="45.75" customHeight="1" x14ac:dyDescent="0.2">
      <c r="A53" s="14">
        <v>21</v>
      </c>
      <c r="B53" s="109" t="s">
        <v>61</v>
      </c>
      <c r="C53" s="77"/>
      <c r="D53" s="68">
        <f>1372.4-C54</f>
        <v>0</v>
      </c>
      <c r="E53" s="107"/>
      <c r="F53" s="102"/>
      <c r="G53" s="108"/>
      <c r="H53" s="108"/>
      <c r="I53" s="104"/>
      <c r="J53" s="105"/>
      <c r="K53" s="105"/>
      <c r="L53" s="4" t="b">
        <f t="shared" si="1"/>
        <v>1</v>
      </c>
    </row>
    <row r="54" spans="1:12" ht="45.75" customHeight="1" x14ac:dyDescent="0.2">
      <c r="A54" s="110" t="s">
        <v>18</v>
      </c>
      <c r="B54" s="109" t="s">
        <v>71</v>
      </c>
      <c r="C54" s="77">
        <v>1372.4</v>
      </c>
      <c r="D54" s="68"/>
      <c r="E54" s="107"/>
      <c r="F54" s="102"/>
      <c r="G54" s="108">
        <v>1372.4</v>
      </c>
      <c r="H54" s="108"/>
      <c r="I54" s="104"/>
      <c r="J54" s="105"/>
      <c r="K54" s="105"/>
      <c r="L54" s="4" t="b">
        <f t="shared" si="1"/>
        <v>1</v>
      </c>
    </row>
    <row r="55" spans="1:12" ht="45.75" customHeight="1" x14ac:dyDescent="0.2">
      <c r="A55" s="14">
        <v>22</v>
      </c>
      <c r="B55" s="109" t="s">
        <v>65</v>
      </c>
      <c r="C55" s="77"/>
      <c r="D55" s="68">
        <v>600</v>
      </c>
      <c r="E55" s="107"/>
      <c r="F55" s="102"/>
      <c r="G55" s="108"/>
      <c r="H55" s="108"/>
      <c r="I55" s="104"/>
      <c r="J55" s="105"/>
      <c r="K55" s="105"/>
      <c r="L55" s="4" t="b">
        <f t="shared" si="1"/>
        <v>1</v>
      </c>
    </row>
    <row r="56" spans="1:12" ht="45.75" customHeight="1" x14ac:dyDescent="0.2">
      <c r="A56" s="14">
        <v>23</v>
      </c>
      <c r="B56" s="109" t="s">
        <v>66</v>
      </c>
      <c r="C56" s="77"/>
      <c r="D56" s="68">
        <f>8220-C57</f>
        <v>0</v>
      </c>
      <c r="E56" s="107"/>
      <c r="F56" s="102"/>
      <c r="G56" s="108"/>
      <c r="H56" s="108"/>
      <c r="I56" s="104"/>
      <c r="J56" s="105"/>
      <c r="K56" s="105"/>
      <c r="L56" s="4" t="b">
        <f t="shared" si="1"/>
        <v>1</v>
      </c>
    </row>
    <row r="57" spans="1:12" ht="45.75" customHeight="1" x14ac:dyDescent="0.2">
      <c r="A57" s="110" t="s">
        <v>18</v>
      </c>
      <c r="B57" s="109" t="s">
        <v>67</v>
      </c>
      <c r="C57" s="77">
        <v>8220</v>
      </c>
      <c r="D57" s="68"/>
      <c r="E57" s="107"/>
      <c r="F57" s="102"/>
      <c r="G57" s="108">
        <v>8220</v>
      </c>
      <c r="H57" s="108"/>
      <c r="I57" s="104"/>
      <c r="J57" s="105"/>
      <c r="K57" s="105"/>
      <c r="L57" s="4" t="b">
        <f t="shared" si="1"/>
        <v>1</v>
      </c>
    </row>
    <row r="58" spans="1:12" ht="45.75" customHeight="1" x14ac:dyDescent="0.2">
      <c r="A58" s="14">
        <v>24</v>
      </c>
      <c r="B58" s="109" t="s">
        <v>68</v>
      </c>
      <c r="C58" s="59"/>
      <c r="D58" s="60">
        <v>1025.21</v>
      </c>
      <c r="E58" s="35"/>
      <c r="F58" s="17"/>
      <c r="G58" s="15"/>
      <c r="H58" s="15"/>
      <c r="I58" s="10"/>
      <c r="J58" s="8"/>
      <c r="K58" s="8"/>
      <c r="L58" s="4" t="b">
        <f t="shared" si="1"/>
        <v>1</v>
      </c>
    </row>
    <row r="59" spans="1:12" ht="48" customHeight="1" x14ac:dyDescent="0.2">
      <c r="A59" s="14">
        <v>25</v>
      </c>
      <c r="B59" s="109" t="s">
        <v>72</v>
      </c>
      <c r="C59" s="59"/>
      <c r="D59" s="60">
        <v>1048.05</v>
      </c>
      <c r="E59" s="35"/>
      <c r="F59" s="17"/>
      <c r="G59" s="15"/>
      <c r="H59" s="15"/>
      <c r="I59" s="10"/>
      <c r="J59" s="8"/>
      <c r="K59" s="8"/>
      <c r="L59" s="4" t="b">
        <f t="shared" si="1"/>
        <v>1</v>
      </c>
    </row>
    <row r="60" spans="1:12" ht="48" customHeight="1" x14ac:dyDescent="0.2">
      <c r="A60" s="14">
        <v>26</v>
      </c>
      <c r="B60" s="112" t="s">
        <v>73</v>
      </c>
      <c r="C60" s="59">
        <v>600</v>
      </c>
      <c r="D60" s="60"/>
      <c r="E60" s="35"/>
      <c r="F60" s="17"/>
      <c r="G60" s="15"/>
      <c r="H60" s="15"/>
      <c r="I60" s="10"/>
      <c r="J60" s="8"/>
      <c r="K60" s="8"/>
      <c r="L60" s="4" t="b">
        <f t="shared" si="1"/>
        <v>0</v>
      </c>
    </row>
    <row r="61" spans="1:12" ht="48" customHeight="1" x14ac:dyDescent="0.2">
      <c r="A61" s="14"/>
      <c r="B61" s="69"/>
      <c r="C61" s="59"/>
      <c r="D61" s="60"/>
      <c r="E61" s="35"/>
      <c r="F61" s="17"/>
      <c r="G61" s="15"/>
      <c r="H61" s="15"/>
      <c r="I61" s="10"/>
      <c r="J61" s="8"/>
      <c r="K61" s="8"/>
      <c r="L61" s="4" t="b">
        <f t="shared" si="1"/>
        <v>1</v>
      </c>
    </row>
    <row r="62" spans="1:12" ht="48" customHeight="1" x14ac:dyDescent="0.2">
      <c r="A62" s="14"/>
      <c r="B62" s="69"/>
      <c r="C62" s="59"/>
      <c r="D62" s="60"/>
      <c r="E62" s="35"/>
      <c r="F62" s="17"/>
      <c r="G62" s="15"/>
      <c r="H62" s="15"/>
      <c r="I62" s="10"/>
      <c r="J62" s="8"/>
      <c r="K62" s="8"/>
      <c r="L62" s="4" t="b">
        <f t="shared" si="1"/>
        <v>1</v>
      </c>
    </row>
    <row r="63" spans="1:12" ht="48" customHeight="1" x14ac:dyDescent="0.2">
      <c r="A63" s="14"/>
      <c r="B63" s="69"/>
      <c r="C63" s="59"/>
      <c r="D63" s="60"/>
      <c r="E63" s="35"/>
      <c r="F63" s="17"/>
      <c r="G63" s="15"/>
      <c r="H63" s="15"/>
      <c r="I63" s="10"/>
      <c r="J63" s="8"/>
      <c r="K63" s="8"/>
      <c r="L63" s="4" t="b">
        <f t="shared" si="1"/>
        <v>1</v>
      </c>
    </row>
    <row r="64" spans="1:12" ht="48" customHeight="1" x14ac:dyDescent="0.2">
      <c r="A64" s="14"/>
      <c r="B64" s="69"/>
      <c r="C64" s="59"/>
      <c r="D64" s="60"/>
      <c r="E64" s="35"/>
      <c r="F64" s="17"/>
      <c r="G64" s="15"/>
      <c r="H64" s="15"/>
      <c r="I64" s="10"/>
      <c r="J64" s="8"/>
      <c r="K64" s="8"/>
      <c r="L64" s="4" t="b">
        <f t="shared" si="1"/>
        <v>1</v>
      </c>
    </row>
    <row r="65" spans="1:12" ht="48" customHeight="1" x14ac:dyDescent="0.2">
      <c r="A65" s="14"/>
      <c r="B65" s="69"/>
      <c r="C65" s="59"/>
      <c r="D65" s="60"/>
      <c r="E65" s="35"/>
      <c r="F65" s="17"/>
      <c r="G65" s="15"/>
      <c r="H65" s="15"/>
      <c r="I65" s="10"/>
      <c r="J65" s="8"/>
      <c r="K65" s="8"/>
      <c r="L65" s="4" t="b">
        <f t="shared" si="1"/>
        <v>1</v>
      </c>
    </row>
    <row r="66" spans="1:12" ht="48" customHeight="1" x14ac:dyDescent="0.2">
      <c r="A66" s="14"/>
      <c r="B66" s="69"/>
      <c r="C66" s="59"/>
      <c r="D66" s="60"/>
      <c r="E66" s="35"/>
      <c r="F66" s="17"/>
      <c r="G66" s="15"/>
      <c r="H66" s="15"/>
      <c r="I66" s="10"/>
      <c r="J66" s="8"/>
      <c r="K66" s="8"/>
      <c r="L66" s="4" t="b">
        <f t="shared" si="1"/>
        <v>1</v>
      </c>
    </row>
    <row r="67" spans="1:12" ht="48" customHeight="1" x14ac:dyDescent="0.2">
      <c r="A67" s="14"/>
      <c r="B67" s="69"/>
      <c r="C67" s="59"/>
      <c r="D67" s="60"/>
      <c r="E67" s="35"/>
      <c r="F67" s="17"/>
      <c r="G67" s="15"/>
      <c r="H67" s="15"/>
      <c r="I67" s="10"/>
      <c r="J67" s="8"/>
      <c r="K67" s="8"/>
      <c r="L67" s="4" t="b">
        <f t="shared" si="1"/>
        <v>1</v>
      </c>
    </row>
    <row r="68" spans="1:12" ht="48" customHeight="1" x14ac:dyDescent="0.2">
      <c r="A68" s="14"/>
      <c r="B68" s="69"/>
      <c r="C68" s="59"/>
      <c r="D68" s="60"/>
      <c r="E68" s="35"/>
      <c r="F68" s="17"/>
      <c r="G68" s="15"/>
      <c r="H68" s="15"/>
      <c r="I68" s="10"/>
      <c r="J68" s="8"/>
      <c r="K68" s="8"/>
      <c r="L68" s="4" t="b">
        <f t="shared" si="1"/>
        <v>1</v>
      </c>
    </row>
    <row r="69" spans="1:12" ht="48" customHeight="1" x14ac:dyDescent="0.2">
      <c r="A69" s="14"/>
      <c r="B69" s="69"/>
      <c r="C69" s="59"/>
      <c r="D69" s="60"/>
      <c r="E69" s="35"/>
      <c r="F69" s="17"/>
      <c r="G69" s="15"/>
      <c r="H69" s="15"/>
      <c r="I69" s="10"/>
      <c r="J69" s="8"/>
      <c r="K69" s="8"/>
      <c r="L69" s="4" t="b">
        <f t="shared" si="1"/>
        <v>1</v>
      </c>
    </row>
    <row r="70" spans="1:12" ht="48" customHeight="1" x14ac:dyDescent="0.2">
      <c r="A70" s="14"/>
      <c r="B70" s="69"/>
      <c r="C70" s="59"/>
      <c r="D70" s="60"/>
      <c r="E70" s="35"/>
      <c r="F70" s="17"/>
      <c r="G70" s="15"/>
      <c r="H70" s="15"/>
      <c r="I70" s="10"/>
      <c r="J70" s="8"/>
      <c r="K70" s="8"/>
      <c r="L70" s="4" t="b">
        <f t="shared" si="1"/>
        <v>1</v>
      </c>
    </row>
    <row r="71" spans="1:12" ht="48" customHeight="1" x14ac:dyDescent="0.2">
      <c r="A71" s="14"/>
      <c r="B71" s="69"/>
      <c r="C71" s="59"/>
      <c r="D71" s="60"/>
      <c r="E71" s="35"/>
      <c r="F71" s="17"/>
      <c r="G71" s="15"/>
      <c r="H71" s="15"/>
      <c r="I71" s="10"/>
      <c r="J71" s="8"/>
      <c r="K71" s="8"/>
      <c r="L71" s="4" t="b">
        <f t="shared" si="1"/>
        <v>1</v>
      </c>
    </row>
    <row r="72" spans="1:12" ht="48" customHeight="1" x14ac:dyDescent="0.2">
      <c r="A72" s="14"/>
      <c r="B72" s="69"/>
      <c r="C72" s="59"/>
      <c r="D72" s="60"/>
      <c r="E72" s="35"/>
      <c r="F72" s="17"/>
      <c r="G72" s="15"/>
      <c r="H72" s="15"/>
      <c r="I72" s="10"/>
      <c r="J72" s="8"/>
      <c r="K72" s="8"/>
      <c r="L72" s="4" t="b">
        <f t="shared" si="1"/>
        <v>1</v>
      </c>
    </row>
    <row r="73" spans="1:12" ht="48" customHeight="1" x14ac:dyDescent="0.2">
      <c r="A73" s="14"/>
      <c r="B73" s="69"/>
      <c r="C73" s="59"/>
      <c r="D73" s="60"/>
      <c r="E73" s="35"/>
      <c r="F73" s="17"/>
      <c r="G73" s="15"/>
      <c r="H73" s="15"/>
      <c r="I73" s="10"/>
      <c r="J73" s="8"/>
      <c r="K73" s="8"/>
      <c r="L73" s="4" t="b">
        <f t="shared" si="1"/>
        <v>1</v>
      </c>
    </row>
    <row r="74" spans="1:12" ht="48" customHeight="1" x14ac:dyDescent="0.2">
      <c r="A74" s="14"/>
      <c r="B74" s="69"/>
      <c r="C74" s="59"/>
      <c r="D74" s="60"/>
      <c r="E74" s="35"/>
      <c r="F74" s="17"/>
      <c r="G74" s="15"/>
      <c r="H74" s="15"/>
      <c r="I74" s="10"/>
      <c r="J74" s="8"/>
      <c r="K74" s="8"/>
      <c r="L74" s="4" t="b">
        <f t="shared" si="1"/>
        <v>1</v>
      </c>
    </row>
    <row r="75" spans="1:12" ht="48" customHeight="1" x14ac:dyDescent="0.2">
      <c r="A75" s="14"/>
      <c r="B75" s="69"/>
      <c r="C75" s="59"/>
      <c r="D75" s="60"/>
      <c r="E75" s="35"/>
      <c r="F75" s="17"/>
      <c r="G75" s="15"/>
      <c r="H75" s="15"/>
      <c r="I75" s="10"/>
      <c r="J75" s="8"/>
      <c r="K75" s="8"/>
      <c r="L75" s="4" t="b">
        <f t="shared" si="1"/>
        <v>1</v>
      </c>
    </row>
    <row r="76" spans="1:12" ht="48" customHeight="1" x14ac:dyDescent="0.2">
      <c r="A76" s="14"/>
      <c r="B76" s="69"/>
      <c r="C76" s="59"/>
      <c r="D76" s="60"/>
      <c r="E76" s="35"/>
      <c r="F76" s="17"/>
      <c r="G76" s="15"/>
      <c r="H76" s="15"/>
      <c r="I76" s="10"/>
      <c r="J76" s="8"/>
      <c r="K76" s="8"/>
      <c r="L76" s="4" t="b">
        <f t="shared" si="1"/>
        <v>1</v>
      </c>
    </row>
    <row r="77" spans="1:12" ht="48" customHeight="1" x14ac:dyDescent="0.2">
      <c r="A77" s="14"/>
      <c r="B77" s="69"/>
      <c r="C77" s="59"/>
      <c r="D77" s="60"/>
      <c r="E77" s="35"/>
      <c r="F77" s="17"/>
      <c r="G77" s="15"/>
      <c r="H77" s="15"/>
      <c r="I77" s="10"/>
      <c r="J77" s="8"/>
      <c r="K77" s="8"/>
      <c r="L77" s="4" t="b">
        <f t="shared" si="1"/>
        <v>1</v>
      </c>
    </row>
    <row r="78" spans="1:12" ht="48" customHeight="1" x14ac:dyDescent="0.2">
      <c r="A78" s="14"/>
      <c r="B78" s="69"/>
      <c r="C78" s="59"/>
      <c r="D78" s="60"/>
      <c r="E78" s="35"/>
      <c r="F78" s="17"/>
      <c r="G78" s="15"/>
      <c r="H78" s="15"/>
      <c r="I78" s="10"/>
      <c r="J78" s="8"/>
      <c r="K78" s="8"/>
      <c r="L78" s="4" t="b">
        <f t="shared" si="1"/>
        <v>1</v>
      </c>
    </row>
    <row r="79" spans="1:12" ht="48" customHeight="1" x14ac:dyDescent="0.2">
      <c r="A79" s="14"/>
      <c r="B79" s="69"/>
      <c r="C79" s="59"/>
      <c r="D79" s="60"/>
      <c r="E79" s="35"/>
      <c r="F79" s="17"/>
      <c r="G79" s="15"/>
      <c r="H79" s="15"/>
      <c r="I79" s="10"/>
      <c r="J79" s="8"/>
      <c r="K79" s="8"/>
      <c r="L79" s="4" t="b">
        <f t="shared" si="1"/>
        <v>1</v>
      </c>
    </row>
    <row r="80" spans="1:12" ht="48" customHeight="1" x14ac:dyDescent="0.2">
      <c r="A80" s="14"/>
      <c r="B80" s="69"/>
      <c r="C80" s="59"/>
      <c r="D80" s="60"/>
      <c r="E80" s="35"/>
      <c r="F80" s="17"/>
      <c r="G80" s="15"/>
      <c r="H80" s="15"/>
      <c r="I80" s="10"/>
      <c r="J80" s="8"/>
      <c r="K80" s="8"/>
      <c r="L80" s="4" t="b">
        <f t="shared" si="1"/>
        <v>1</v>
      </c>
    </row>
    <row r="81" spans="1:12" ht="48" customHeight="1" x14ac:dyDescent="0.2">
      <c r="A81" s="14"/>
      <c r="B81" s="69"/>
      <c r="C81" s="59"/>
      <c r="D81" s="60"/>
      <c r="E81" s="35"/>
      <c r="F81" s="17"/>
      <c r="G81" s="15"/>
      <c r="H81" s="15"/>
      <c r="I81" s="10"/>
      <c r="J81" s="8"/>
      <c r="K81" s="8"/>
      <c r="L81" s="4" t="b">
        <f t="shared" si="1"/>
        <v>1</v>
      </c>
    </row>
    <row r="82" spans="1:12" ht="48" customHeight="1" x14ac:dyDescent="0.2">
      <c r="A82" s="14"/>
      <c r="B82" s="69"/>
      <c r="C82" s="59"/>
      <c r="D82" s="60"/>
      <c r="E82" s="35"/>
      <c r="F82" s="17"/>
      <c r="G82" s="15"/>
      <c r="H82" s="15"/>
      <c r="I82" s="10"/>
      <c r="J82" s="8"/>
      <c r="K82" s="8"/>
      <c r="L82" s="4" t="b">
        <f t="shared" si="1"/>
        <v>1</v>
      </c>
    </row>
    <row r="83" spans="1:12" ht="48" customHeight="1" x14ac:dyDescent="0.2">
      <c r="A83" s="14"/>
      <c r="B83" s="69"/>
      <c r="C83" s="59"/>
      <c r="D83" s="60"/>
      <c r="E83" s="35"/>
      <c r="F83" s="17"/>
      <c r="G83" s="15"/>
      <c r="H83" s="15"/>
      <c r="I83" s="10"/>
      <c r="J83" s="8"/>
      <c r="K83" s="8"/>
      <c r="L83" s="4" t="b">
        <f t="shared" si="1"/>
        <v>1</v>
      </c>
    </row>
    <row r="84" spans="1:12" ht="48" customHeight="1" x14ac:dyDescent="0.2">
      <c r="A84" s="14"/>
      <c r="B84" s="69"/>
      <c r="C84" s="59"/>
      <c r="D84" s="60"/>
      <c r="E84" s="35"/>
      <c r="F84" s="17"/>
      <c r="G84" s="15"/>
      <c r="H84" s="15"/>
      <c r="I84" s="10"/>
      <c r="J84" s="8"/>
      <c r="K84" s="8"/>
      <c r="L84" s="4" t="b">
        <f t="shared" si="1"/>
        <v>1</v>
      </c>
    </row>
    <row r="85" spans="1:12" ht="48" customHeight="1" x14ac:dyDescent="0.2">
      <c r="A85" s="14"/>
      <c r="B85" s="69"/>
      <c r="C85" s="59"/>
      <c r="D85" s="60"/>
      <c r="E85" s="35"/>
      <c r="F85" s="17"/>
      <c r="G85" s="15"/>
      <c r="H85" s="15"/>
      <c r="I85" s="10"/>
      <c r="J85" s="8"/>
      <c r="K85" s="8"/>
      <c r="L85" s="4" t="b">
        <f t="shared" si="1"/>
        <v>1</v>
      </c>
    </row>
    <row r="86" spans="1:12" ht="48" customHeight="1" x14ac:dyDescent="0.2">
      <c r="A86" s="14"/>
      <c r="B86" s="69"/>
      <c r="C86" s="59"/>
      <c r="D86" s="60"/>
      <c r="E86" s="35"/>
      <c r="F86" s="17"/>
      <c r="G86" s="15"/>
      <c r="H86" s="15"/>
      <c r="I86" s="10"/>
      <c r="J86" s="8"/>
      <c r="K86" s="8"/>
      <c r="L86" s="4" t="b">
        <f t="shared" si="1"/>
        <v>1</v>
      </c>
    </row>
    <row r="87" spans="1:12" ht="48" customHeight="1" x14ac:dyDescent="0.2">
      <c r="A87" s="14"/>
      <c r="B87" s="69"/>
      <c r="C87" s="59"/>
      <c r="D87" s="60"/>
      <c r="E87" s="35"/>
      <c r="F87" s="17"/>
      <c r="G87" s="15"/>
      <c r="H87" s="15"/>
      <c r="I87" s="10"/>
      <c r="J87" s="8"/>
      <c r="K87" s="8"/>
      <c r="L87" s="4" t="b">
        <f t="shared" si="1"/>
        <v>1</v>
      </c>
    </row>
    <row r="88" spans="1:12" ht="48" customHeight="1" x14ac:dyDescent="0.2">
      <c r="A88" s="14"/>
      <c r="B88" s="69"/>
      <c r="C88" s="59"/>
      <c r="D88" s="60"/>
      <c r="E88" s="35"/>
      <c r="F88" s="17"/>
      <c r="G88" s="15"/>
      <c r="H88" s="15"/>
      <c r="I88" s="10"/>
      <c r="J88" s="8"/>
      <c r="K88" s="8"/>
      <c r="L88" s="4" t="b">
        <f t="shared" ref="L88:L98" si="2">SUM(C88:C88)=SUM(F88:K88)</f>
        <v>1</v>
      </c>
    </row>
    <row r="89" spans="1:12" ht="48" customHeight="1" x14ac:dyDescent="0.2">
      <c r="A89" s="14"/>
      <c r="B89" s="69"/>
      <c r="C89" s="59"/>
      <c r="D89" s="60"/>
      <c r="E89" s="35"/>
      <c r="F89" s="17"/>
      <c r="G89" s="15"/>
      <c r="H89" s="15"/>
      <c r="I89" s="10"/>
      <c r="J89" s="8"/>
      <c r="K89" s="8"/>
      <c r="L89" s="4" t="b">
        <f t="shared" si="2"/>
        <v>1</v>
      </c>
    </row>
    <row r="90" spans="1:12" ht="48" customHeight="1" x14ac:dyDescent="0.2">
      <c r="A90" s="14"/>
      <c r="B90" s="69"/>
      <c r="C90" s="59"/>
      <c r="D90" s="60"/>
      <c r="E90" s="35"/>
      <c r="F90" s="17"/>
      <c r="G90" s="15"/>
      <c r="H90" s="15"/>
      <c r="I90" s="10"/>
      <c r="J90" s="8"/>
      <c r="K90" s="8"/>
      <c r="L90" s="4" t="b">
        <f t="shared" si="2"/>
        <v>1</v>
      </c>
    </row>
    <row r="91" spans="1:12" ht="48" customHeight="1" x14ac:dyDescent="0.2">
      <c r="A91" s="14"/>
      <c r="B91" s="69"/>
      <c r="C91" s="59"/>
      <c r="D91" s="60"/>
      <c r="E91" s="35"/>
      <c r="F91" s="17"/>
      <c r="G91" s="15"/>
      <c r="H91" s="15"/>
      <c r="I91" s="10"/>
      <c r="J91" s="8"/>
      <c r="K91" s="8"/>
      <c r="L91" s="4" t="b">
        <f t="shared" si="2"/>
        <v>1</v>
      </c>
    </row>
    <row r="92" spans="1:12" ht="48" customHeight="1" x14ac:dyDescent="0.2">
      <c r="A92" s="14"/>
      <c r="B92" s="69"/>
      <c r="C92" s="59"/>
      <c r="D92" s="60"/>
      <c r="E92" s="35"/>
      <c r="F92" s="17"/>
      <c r="G92" s="8"/>
      <c r="H92" s="15"/>
      <c r="I92" s="10"/>
      <c r="J92" s="8"/>
      <c r="K92" s="8"/>
      <c r="L92" s="4" t="b">
        <f t="shared" si="2"/>
        <v>1</v>
      </c>
    </row>
    <row r="93" spans="1:12" ht="48" customHeight="1" x14ac:dyDescent="0.2">
      <c r="A93" s="14"/>
      <c r="B93" s="69"/>
      <c r="C93" s="59"/>
      <c r="D93" s="60"/>
      <c r="E93" s="35"/>
      <c r="F93" s="17"/>
      <c r="H93" s="15"/>
      <c r="I93" s="10"/>
      <c r="J93" s="8"/>
      <c r="K93" s="8"/>
      <c r="L93" s="4" t="b">
        <f t="shared" si="2"/>
        <v>1</v>
      </c>
    </row>
    <row r="94" spans="1:12" ht="48" customHeight="1" x14ac:dyDescent="0.2">
      <c r="A94" s="14"/>
      <c r="B94" s="69"/>
      <c r="C94" s="59"/>
      <c r="D94" s="60"/>
      <c r="E94" s="35"/>
      <c r="F94" s="17"/>
      <c r="G94" s="15"/>
      <c r="H94" s="15"/>
      <c r="I94" s="10"/>
      <c r="J94" s="8"/>
      <c r="K94" s="8"/>
      <c r="L94" s="4" t="b">
        <f t="shared" si="2"/>
        <v>1</v>
      </c>
    </row>
    <row r="95" spans="1:12" ht="48" customHeight="1" x14ac:dyDescent="0.2">
      <c r="A95" s="14"/>
      <c r="B95" s="69"/>
      <c r="C95" s="59"/>
      <c r="D95" s="60"/>
      <c r="E95" s="35"/>
      <c r="F95" s="17"/>
      <c r="G95" s="15"/>
      <c r="H95" s="15"/>
      <c r="I95" s="10"/>
      <c r="J95" s="8"/>
      <c r="K95" s="8"/>
      <c r="L95" s="4" t="b">
        <f t="shared" si="2"/>
        <v>1</v>
      </c>
    </row>
    <row r="96" spans="1:12" ht="48" customHeight="1" x14ac:dyDescent="0.2">
      <c r="A96" s="14"/>
      <c r="B96" s="69"/>
      <c r="C96" s="59"/>
      <c r="D96" s="60"/>
      <c r="E96" s="35"/>
      <c r="F96" s="17"/>
      <c r="G96" s="15"/>
      <c r="H96" s="15"/>
      <c r="I96" s="10"/>
      <c r="J96" s="8"/>
      <c r="K96" s="8"/>
      <c r="L96" s="4" t="b">
        <f t="shared" si="2"/>
        <v>1</v>
      </c>
    </row>
    <row r="97" spans="1:12" ht="48" customHeight="1" x14ac:dyDescent="0.2">
      <c r="A97" s="14"/>
      <c r="B97" s="69"/>
      <c r="C97" s="59"/>
      <c r="D97" s="60"/>
      <c r="E97" s="35"/>
      <c r="F97" s="17"/>
      <c r="G97" s="15"/>
      <c r="H97" s="15"/>
      <c r="I97" s="10"/>
      <c r="J97" s="8"/>
      <c r="K97" s="8"/>
      <c r="L97" s="4" t="b">
        <f t="shared" si="2"/>
        <v>1</v>
      </c>
    </row>
    <row r="98" spans="1:12" ht="48" customHeight="1" x14ac:dyDescent="0.2">
      <c r="A98" s="14"/>
      <c r="B98" s="69"/>
      <c r="C98" s="59"/>
      <c r="D98" s="60"/>
      <c r="E98" s="35"/>
      <c r="F98" s="17"/>
      <c r="G98" s="15"/>
      <c r="H98" s="15"/>
      <c r="I98" s="10"/>
      <c r="J98" s="8"/>
      <c r="K98" s="8"/>
      <c r="L98" s="4" t="b">
        <f t="shared" si="2"/>
        <v>1</v>
      </c>
    </row>
    <row r="99" spans="1:12" ht="48" customHeight="1" x14ac:dyDescent="0.2">
      <c r="A99" s="14"/>
      <c r="B99" s="69"/>
      <c r="C99" s="59"/>
      <c r="D99" s="60"/>
      <c r="E99" s="35"/>
      <c r="F99" s="17"/>
      <c r="G99" s="15"/>
      <c r="H99" s="15"/>
      <c r="I99" s="10"/>
      <c r="J99" s="8"/>
      <c r="K99" s="8"/>
      <c r="L99" s="4" t="b">
        <f t="shared" ref="L99:L141" si="3">SUM(C99:C99)=SUM(F99:K99)</f>
        <v>1</v>
      </c>
    </row>
    <row r="100" spans="1:12" ht="48" customHeight="1" x14ac:dyDescent="0.2">
      <c r="A100" s="14"/>
      <c r="B100" s="69"/>
      <c r="C100" s="59"/>
      <c r="D100" s="60"/>
      <c r="E100" s="35"/>
      <c r="F100" s="17"/>
      <c r="G100" s="15"/>
      <c r="H100" s="15"/>
      <c r="I100" s="10"/>
      <c r="J100" s="8"/>
      <c r="K100" s="8"/>
      <c r="L100" s="4" t="b">
        <f t="shared" si="3"/>
        <v>1</v>
      </c>
    </row>
    <row r="101" spans="1:12" ht="48" customHeight="1" x14ac:dyDescent="0.2">
      <c r="A101" s="14"/>
      <c r="B101" s="69"/>
      <c r="C101" s="59"/>
      <c r="D101" s="60"/>
      <c r="E101" s="35"/>
      <c r="F101" s="17"/>
      <c r="G101" s="15"/>
      <c r="H101" s="15"/>
      <c r="I101" s="10"/>
      <c r="J101" s="8"/>
      <c r="K101" s="8"/>
      <c r="L101" s="4" t="b">
        <f t="shared" si="3"/>
        <v>1</v>
      </c>
    </row>
    <row r="102" spans="1:12" ht="48" customHeight="1" x14ac:dyDescent="0.2">
      <c r="A102" s="14"/>
      <c r="B102" s="69"/>
      <c r="C102" s="59"/>
      <c r="D102" s="60"/>
      <c r="E102" s="35"/>
      <c r="F102" s="17"/>
      <c r="G102" s="15"/>
      <c r="H102" s="15"/>
      <c r="I102" s="10"/>
      <c r="J102" s="8"/>
      <c r="K102" s="8"/>
      <c r="L102" s="4" t="b">
        <f t="shared" si="3"/>
        <v>1</v>
      </c>
    </row>
    <row r="103" spans="1:12" ht="48" customHeight="1" x14ac:dyDescent="0.2">
      <c r="A103" s="14"/>
      <c r="B103" s="69"/>
      <c r="C103" s="59"/>
      <c r="D103" s="60"/>
      <c r="E103" s="35"/>
      <c r="F103" s="17"/>
      <c r="G103" s="15"/>
      <c r="H103" s="15"/>
      <c r="I103" s="10"/>
      <c r="J103" s="8"/>
      <c r="K103" s="8"/>
      <c r="L103" s="4" t="b">
        <f t="shared" si="3"/>
        <v>1</v>
      </c>
    </row>
    <row r="104" spans="1:12" ht="48" customHeight="1" x14ac:dyDescent="0.2">
      <c r="A104" s="14"/>
      <c r="B104" s="69"/>
      <c r="C104" s="59"/>
      <c r="D104" s="60"/>
      <c r="E104" s="35"/>
      <c r="F104" s="17"/>
      <c r="G104" s="15"/>
      <c r="H104" s="15"/>
      <c r="I104" s="10"/>
      <c r="J104" s="8"/>
      <c r="K104" s="8"/>
      <c r="L104" s="4" t="b">
        <f t="shared" si="3"/>
        <v>1</v>
      </c>
    </row>
    <row r="105" spans="1:12" ht="48" customHeight="1" x14ac:dyDescent="0.2">
      <c r="A105" s="14"/>
      <c r="B105" s="69"/>
      <c r="C105" s="59"/>
      <c r="D105" s="60"/>
      <c r="E105" s="35"/>
      <c r="F105" s="17"/>
      <c r="G105" s="15"/>
      <c r="H105" s="15"/>
      <c r="I105" s="10"/>
      <c r="J105" s="8"/>
      <c r="K105" s="8"/>
      <c r="L105" s="4" t="b">
        <f t="shared" si="3"/>
        <v>1</v>
      </c>
    </row>
    <row r="106" spans="1:12" ht="48" customHeight="1" x14ac:dyDescent="0.2">
      <c r="A106" s="14"/>
      <c r="B106" s="69"/>
      <c r="C106" s="59"/>
      <c r="D106" s="60"/>
      <c r="E106" s="35"/>
      <c r="F106" s="17"/>
      <c r="G106" s="15"/>
      <c r="H106" s="15"/>
      <c r="I106" s="10"/>
      <c r="J106" s="8"/>
      <c r="K106" s="8"/>
      <c r="L106" s="4" t="b">
        <f t="shared" si="3"/>
        <v>1</v>
      </c>
    </row>
    <row r="107" spans="1:12" ht="48" customHeight="1" x14ac:dyDescent="0.2">
      <c r="A107" s="14"/>
      <c r="B107" s="69"/>
      <c r="C107" s="59"/>
      <c r="D107" s="60"/>
      <c r="E107" s="35"/>
      <c r="F107" s="17"/>
      <c r="G107" s="15"/>
      <c r="H107" s="15"/>
      <c r="I107" s="10"/>
      <c r="J107" s="8"/>
      <c r="K107" s="8"/>
      <c r="L107" s="4" t="b">
        <f t="shared" si="3"/>
        <v>1</v>
      </c>
    </row>
    <row r="108" spans="1:12" ht="48" customHeight="1" x14ac:dyDescent="0.2">
      <c r="A108" s="14"/>
      <c r="B108" s="69"/>
      <c r="C108" s="59"/>
      <c r="D108" s="60"/>
      <c r="E108" s="35"/>
      <c r="F108" s="17"/>
      <c r="G108" s="15"/>
      <c r="H108" s="15"/>
      <c r="I108" s="10"/>
      <c r="J108" s="8"/>
      <c r="K108" s="8"/>
      <c r="L108" s="4" t="b">
        <f t="shared" si="3"/>
        <v>1</v>
      </c>
    </row>
    <row r="109" spans="1:12" ht="48" customHeight="1" x14ac:dyDescent="0.2">
      <c r="A109" s="14"/>
      <c r="B109" s="69"/>
      <c r="C109" s="59"/>
      <c r="D109" s="60"/>
      <c r="E109" s="35"/>
      <c r="F109" s="17"/>
      <c r="G109" s="15"/>
      <c r="H109" s="15"/>
      <c r="I109" s="10"/>
      <c r="J109" s="8"/>
      <c r="K109" s="8"/>
      <c r="L109" s="4" t="b">
        <f t="shared" si="3"/>
        <v>1</v>
      </c>
    </row>
    <row r="110" spans="1:12" ht="48" customHeight="1" x14ac:dyDescent="0.2">
      <c r="A110" s="14"/>
      <c r="B110" s="49"/>
      <c r="C110" s="59"/>
      <c r="D110" s="60"/>
      <c r="E110" s="35"/>
      <c r="F110" s="17"/>
      <c r="G110" s="15"/>
      <c r="H110" s="15"/>
      <c r="I110" s="10"/>
      <c r="J110" s="8"/>
      <c r="K110" s="8"/>
      <c r="L110" s="4" t="b">
        <f t="shared" si="3"/>
        <v>1</v>
      </c>
    </row>
    <row r="111" spans="1:12" ht="48" customHeight="1" x14ac:dyDescent="0.2">
      <c r="A111" s="14"/>
      <c r="B111" s="69"/>
      <c r="C111" s="59"/>
      <c r="D111" s="60"/>
      <c r="E111" s="35"/>
      <c r="F111" s="17"/>
      <c r="G111" s="15"/>
      <c r="H111" s="15"/>
      <c r="I111" s="10"/>
      <c r="J111" s="8"/>
      <c r="K111" s="8"/>
      <c r="L111" s="4" t="b">
        <f t="shared" si="3"/>
        <v>1</v>
      </c>
    </row>
    <row r="112" spans="1:12" ht="48" customHeight="1" x14ac:dyDescent="0.2">
      <c r="A112" s="14"/>
      <c r="B112" s="69"/>
      <c r="C112" s="59"/>
      <c r="D112" s="60"/>
      <c r="E112" s="35"/>
      <c r="F112" s="17"/>
      <c r="G112" s="15"/>
      <c r="H112" s="15"/>
      <c r="I112" s="10"/>
      <c r="J112" s="8"/>
      <c r="K112" s="8"/>
      <c r="L112" s="4" t="b">
        <f t="shared" si="3"/>
        <v>1</v>
      </c>
    </row>
    <row r="113" spans="1:12" ht="48" customHeight="1" x14ac:dyDescent="0.2">
      <c r="A113" s="14"/>
      <c r="B113" s="69"/>
      <c r="C113" s="59"/>
      <c r="D113" s="60"/>
      <c r="E113" s="35"/>
      <c r="F113" s="17"/>
      <c r="G113" s="15"/>
      <c r="H113" s="15"/>
      <c r="I113" s="10"/>
      <c r="J113" s="8"/>
      <c r="K113" s="8"/>
      <c r="L113" s="4" t="b">
        <f t="shared" si="3"/>
        <v>1</v>
      </c>
    </row>
    <row r="114" spans="1:12" ht="48" customHeight="1" x14ac:dyDescent="0.2">
      <c r="A114" s="14"/>
      <c r="B114" s="69"/>
      <c r="C114" s="59"/>
      <c r="D114" s="60"/>
      <c r="E114" s="35"/>
      <c r="F114" s="17"/>
      <c r="G114" s="15"/>
      <c r="H114" s="15"/>
      <c r="I114" s="10"/>
      <c r="J114" s="8"/>
      <c r="K114" s="8"/>
      <c r="L114" s="4" t="b">
        <f t="shared" si="3"/>
        <v>1</v>
      </c>
    </row>
    <row r="115" spans="1:12" ht="48" customHeight="1" x14ac:dyDescent="0.2">
      <c r="A115" s="14"/>
      <c r="B115" s="52"/>
      <c r="C115" s="59"/>
      <c r="D115" s="60"/>
      <c r="E115" s="35"/>
      <c r="F115" s="17"/>
      <c r="G115" s="15"/>
      <c r="H115" s="15"/>
      <c r="I115" s="10"/>
      <c r="J115" s="8"/>
      <c r="K115" s="8"/>
      <c r="L115" s="4" t="b">
        <f t="shared" si="3"/>
        <v>1</v>
      </c>
    </row>
    <row r="116" spans="1:12" ht="48" customHeight="1" x14ac:dyDescent="0.2">
      <c r="A116" s="14"/>
      <c r="B116" s="52"/>
      <c r="C116" s="59"/>
      <c r="D116" s="60"/>
      <c r="E116" s="35"/>
      <c r="F116" s="17"/>
      <c r="G116" s="15"/>
      <c r="H116" s="15"/>
      <c r="I116" s="10"/>
      <c r="J116" s="8"/>
      <c r="K116" s="8"/>
      <c r="L116" s="4" t="b">
        <f t="shared" si="3"/>
        <v>1</v>
      </c>
    </row>
    <row r="117" spans="1:12" ht="48" customHeight="1" x14ac:dyDescent="0.2">
      <c r="A117" s="14"/>
      <c r="B117" s="52"/>
      <c r="C117" s="59"/>
      <c r="D117" s="60"/>
      <c r="E117" s="35"/>
      <c r="F117" s="17"/>
      <c r="G117" s="15"/>
      <c r="H117" s="15"/>
      <c r="I117" s="10"/>
      <c r="J117" s="8"/>
      <c r="K117" s="8"/>
      <c r="L117" s="4" t="b">
        <f t="shared" si="3"/>
        <v>1</v>
      </c>
    </row>
    <row r="118" spans="1:12" ht="48" customHeight="1" x14ac:dyDescent="0.2">
      <c r="A118" s="14"/>
      <c r="B118" s="52"/>
      <c r="C118" s="59"/>
      <c r="D118" s="60"/>
      <c r="E118" s="35"/>
      <c r="F118" s="17"/>
      <c r="G118" s="15"/>
      <c r="H118" s="15"/>
      <c r="I118" s="10"/>
      <c r="J118" s="8"/>
      <c r="K118" s="8"/>
      <c r="L118" s="4" t="b">
        <f t="shared" si="3"/>
        <v>1</v>
      </c>
    </row>
    <row r="119" spans="1:12" ht="48" customHeight="1" x14ac:dyDescent="0.2">
      <c r="A119" s="14"/>
      <c r="B119" s="52"/>
      <c r="C119" s="59"/>
      <c r="D119" s="60"/>
      <c r="E119" s="35"/>
      <c r="F119" s="17"/>
      <c r="G119" s="15"/>
      <c r="H119" s="15"/>
      <c r="I119" s="10"/>
      <c r="J119" s="8"/>
      <c r="K119" s="8"/>
      <c r="L119" s="4" t="b">
        <f t="shared" si="3"/>
        <v>1</v>
      </c>
    </row>
    <row r="120" spans="1:12" s="2" customFormat="1" ht="30" customHeight="1" x14ac:dyDescent="0.2">
      <c r="A120" s="16"/>
      <c r="B120" s="52"/>
      <c r="C120" s="61"/>
      <c r="D120" s="62"/>
      <c r="E120" s="36"/>
      <c r="F120" s="17"/>
      <c r="G120" s="15"/>
      <c r="H120" s="15"/>
      <c r="I120" s="10"/>
      <c r="J120" s="8"/>
      <c r="K120" s="8"/>
      <c r="L120" s="4" t="b">
        <f t="shared" si="3"/>
        <v>1</v>
      </c>
    </row>
    <row r="121" spans="1:12" s="2" customFormat="1" ht="30" customHeight="1" x14ac:dyDescent="0.2">
      <c r="A121" s="16"/>
      <c r="B121" s="52"/>
      <c r="C121" s="59"/>
      <c r="D121" s="62"/>
      <c r="E121" s="36"/>
      <c r="F121" s="17"/>
      <c r="G121" s="8"/>
      <c r="H121" s="8"/>
      <c r="I121" s="18"/>
      <c r="J121" s="8"/>
      <c r="K121" s="8"/>
      <c r="L121" s="4" t="b">
        <f t="shared" si="3"/>
        <v>1</v>
      </c>
    </row>
    <row r="122" spans="1:12" s="2" customFormat="1" ht="30" customHeight="1" x14ac:dyDescent="0.2">
      <c r="A122" s="16"/>
      <c r="B122" s="53"/>
      <c r="C122" s="59"/>
      <c r="D122" s="62"/>
      <c r="E122" s="36"/>
      <c r="F122" s="17"/>
      <c r="G122" s="8"/>
      <c r="H122" s="8"/>
      <c r="I122" s="18"/>
      <c r="J122" s="8"/>
      <c r="K122" s="8"/>
      <c r="L122" s="4" t="b">
        <f t="shared" si="3"/>
        <v>1</v>
      </c>
    </row>
    <row r="123" spans="1:12" s="2" customFormat="1" ht="30" customHeight="1" x14ac:dyDescent="0.2">
      <c r="A123" s="16"/>
      <c r="B123" s="53"/>
      <c r="C123" s="59"/>
      <c r="D123" s="62"/>
      <c r="E123" s="36"/>
      <c r="F123" s="17"/>
      <c r="G123" s="8"/>
      <c r="H123" s="8"/>
      <c r="I123" s="18"/>
      <c r="J123" s="8"/>
      <c r="K123" s="8"/>
      <c r="L123" s="4" t="b">
        <f t="shared" si="3"/>
        <v>1</v>
      </c>
    </row>
    <row r="124" spans="1:12" s="2" customFormat="1" ht="30" customHeight="1" x14ac:dyDescent="0.2">
      <c r="A124" s="16"/>
      <c r="B124" s="53"/>
      <c r="C124" s="59"/>
      <c r="D124" s="62"/>
      <c r="E124" s="36"/>
      <c r="F124" s="17"/>
      <c r="G124" s="8"/>
      <c r="H124" s="8"/>
      <c r="I124" s="18"/>
      <c r="J124" s="8"/>
      <c r="K124" s="8"/>
      <c r="L124" s="4" t="b">
        <f t="shared" si="3"/>
        <v>1</v>
      </c>
    </row>
    <row r="125" spans="1:12" s="2" customFormat="1" ht="30" customHeight="1" x14ac:dyDescent="0.2">
      <c r="A125" s="16"/>
      <c r="B125" s="53"/>
      <c r="C125" s="59"/>
      <c r="D125" s="62"/>
      <c r="E125" s="36"/>
      <c r="F125" s="17"/>
      <c r="G125" s="8"/>
      <c r="H125" s="8"/>
      <c r="I125" s="18"/>
      <c r="J125" s="8"/>
      <c r="K125" s="8"/>
      <c r="L125" s="4" t="b">
        <f t="shared" si="3"/>
        <v>1</v>
      </c>
    </row>
    <row r="126" spans="1:12" s="2" customFormat="1" ht="30" customHeight="1" x14ac:dyDescent="0.2">
      <c r="A126" s="16"/>
      <c r="B126" s="53"/>
      <c r="C126" s="59"/>
      <c r="D126" s="62"/>
      <c r="E126" s="36"/>
      <c r="F126" s="17"/>
      <c r="G126" s="8"/>
      <c r="H126" s="8"/>
      <c r="I126" s="18"/>
      <c r="J126" s="8"/>
      <c r="K126" s="8"/>
      <c r="L126" s="4" t="b">
        <f t="shared" si="3"/>
        <v>1</v>
      </c>
    </row>
    <row r="127" spans="1:12" s="2" customFormat="1" ht="30" customHeight="1" x14ac:dyDescent="0.2">
      <c r="A127" s="16"/>
      <c r="B127" s="53"/>
      <c r="C127" s="59"/>
      <c r="D127" s="62"/>
      <c r="E127" s="36"/>
      <c r="F127" s="17"/>
      <c r="G127" s="8"/>
      <c r="H127" s="8"/>
      <c r="I127" s="18"/>
      <c r="J127" s="8"/>
      <c r="K127" s="8"/>
      <c r="L127" s="4" t="b">
        <f t="shared" si="3"/>
        <v>1</v>
      </c>
    </row>
    <row r="128" spans="1:12" s="2" customFormat="1" ht="30" customHeight="1" x14ac:dyDescent="0.2">
      <c r="A128" s="16"/>
      <c r="B128" s="53"/>
      <c r="C128" s="59"/>
      <c r="D128" s="62"/>
      <c r="E128" s="36"/>
      <c r="F128" s="20"/>
      <c r="G128" s="8"/>
      <c r="H128" s="8"/>
      <c r="I128" s="18"/>
      <c r="J128" s="8"/>
      <c r="K128" s="8"/>
      <c r="L128" s="4" t="b">
        <f t="shared" si="3"/>
        <v>1</v>
      </c>
    </row>
    <row r="129" spans="1:12" s="2" customFormat="1" ht="30" customHeight="1" x14ac:dyDescent="0.2">
      <c r="A129" s="16"/>
      <c r="B129" s="53"/>
      <c r="C129" s="59"/>
      <c r="D129" s="62"/>
      <c r="E129" s="36"/>
      <c r="F129" s="20"/>
      <c r="G129" s="8"/>
      <c r="H129" s="8"/>
      <c r="I129" s="18"/>
      <c r="J129" s="8"/>
      <c r="K129" s="8"/>
      <c r="L129" s="4" t="b">
        <f t="shared" si="3"/>
        <v>1</v>
      </c>
    </row>
    <row r="130" spans="1:12" s="2" customFormat="1" ht="30" customHeight="1" x14ac:dyDescent="0.2">
      <c r="A130" s="16"/>
      <c r="B130" s="53"/>
      <c r="C130" s="59"/>
      <c r="D130" s="62"/>
      <c r="E130" s="36"/>
      <c r="F130" s="20"/>
      <c r="G130" s="8"/>
      <c r="H130" s="8"/>
      <c r="I130" s="18"/>
      <c r="J130" s="8"/>
      <c r="K130" s="8"/>
      <c r="L130" s="4" t="b">
        <f t="shared" si="3"/>
        <v>1</v>
      </c>
    </row>
    <row r="131" spans="1:12" s="2" customFormat="1" ht="30" customHeight="1" x14ac:dyDescent="0.2">
      <c r="A131" s="16"/>
      <c r="B131" s="53"/>
      <c r="C131" s="59"/>
      <c r="D131" s="62"/>
      <c r="E131" s="36"/>
      <c r="F131" s="20"/>
      <c r="G131" s="8"/>
      <c r="H131" s="8"/>
      <c r="I131" s="18"/>
      <c r="J131" s="8"/>
      <c r="K131" s="8"/>
      <c r="L131" s="4" t="b">
        <f t="shared" si="3"/>
        <v>1</v>
      </c>
    </row>
    <row r="132" spans="1:12" s="2" customFormat="1" ht="66.95" customHeight="1" x14ac:dyDescent="0.2">
      <c r="A132" s="19"/>
      <c r="B132" s="54"/>
      <c r="C132" s="59"/>
      <c r="D132" s="62"/>
      <c r="E132" s="36"/>
      <c r="F132" s="17"/>
      <c r="G132" s="8"/>
      <c r="H132" s="8"/>
      <c r="I132" s="18"/>
      <c r="J132" s="8"/>
      <c r="K132" s="8"/>
      <c r="L132" s="4" t="b">
        <f t="shared" si="3"/>
        <v>1</v>
      </c>
    </row>
    <row r="133" spans="1:12" ht="66.95" customHeight="1" x14ac:dyDescent="0.2">
      <c r="A133" s="19"/>
      <c r="B133" s="53"/>
      <c r="C133" s="59"/>
      <c r="D133" s="62"/>
      <c r="E133" s="36"/>
      <c r="F133" s="17"/>
      <c r="G133" s="8"/>
      <c r="H133" s="8"/>
      <c r="I133" s="18"/>
      <c r="J133" s="8"/>
      <c r="K133" s="8"/>
      <c r="L133" s="4" t="b">
        <f t="shared" si="3"/>
        <v>1</v>
      </c>
    </row>
    <row r="134" spans="1:12" ht="66.95" customHeight="1" x14ac:dyDescent="0.2">
      <c r="A134" s="19"/>
      <c r="B134" s="53"/>
      <c r="C134" s="59"/>
      <c r="D134" s="62"/>
      <c r="E134" s="36"/>
      <c r="F134" s="17"/>
      <c r="G134" s="8"/>
      <c r="H134" s="8"/>
      <c r="I134" s="18"/>
      <c r="J134" s="8"/>
      <c r="K134" s="8"/>
      <c r="L134" s="4" t="b">
        <f t="shared" si="3"/>
        <v>1</v>
      </c>
    </row>
    <row r="135" spans="1:12" ht="66.95" customHeight="1" x14ac:dyDescent="0.2">
      <c r="A135" s="19"/>
      <c r="B135" s="53"/>
      <c r="C135" s="59"/>
      <c r="D135" s="62"/>
      <c r="E135" s="36"/>
      <c r="F135" s="17"/>
      <c r="G135" s="8"/>
      <c r="H135" s="8"/>
      <c r="I135" s="18"/>
      <c r="J135" s="8"/>
      <c r="K135" s="8"/>
      <c r="L135" s="4" t="b">
        <f t="shared" si="3"/>
        <v>1</v>
      </c>
    </row>
    <row r="136" spans="1:12" ht="66.95" customHeight="1" x14ac:dyDescent="0.2">
      <c r="A136" s="19"/>
      <c r="B136" s="53"/>
      <c r="C136" s="59"/>
      <c r="D136" s="62"/>
      <c r="E136" s="36"/>
      <c r="F136" s="17"/>
      <c r="G136" s="8"/>
      <c r="H136" s="8"/>
      <c r="I136" s="18"/>
      <c r="J136" s="8"/>
      <c r="K136" s="8"/>
      <c r="L136" s="4" t="b">
        <f t="shared" si="3"/>
        <v>1</v>
      </c>
    </row>
    <row r="137" spans="1:12" ht="66.95" customHeight="1" x14ac:dyDescent="0.2">
      <c r="A137" s="19"/>
      <c r="B137" s="53"/>
      <c r="C137" s="59"/>
      <c r="D137" s="62"/>
      <c r="E137" s="36"/>
      <c r="F137" s="17"/>
      <c r="G137" s="8"/>
      <c r="H137" s="8"/>
      <c r="I137" s="18"/>
      <c r="J137" s="8"/>
      <c r="K137" s="8"/>
      <c r="L137" s="4" t="b">
        <f t="shared" si="3"/>
        <v>1</v>
      </c>
    </row>
    <row r="138" spans="1:12" ht="66.95" customHeight="1" x14ac:dyDescent="0.2">
      <c r="A138" s="19"/>
      <c r="B138" s="53"/>
      <c r="C138" s="59"/>
      <c r="D138" s="62"/>
      <c r="E138" s="36"/>
      <c r="F138" s="17"/>
      <c r="G138" s="8"/>
      <c r="H138" s="8"/>
      <c r="I138" s="18"/>
      <c r="J138" s="8"/>
      <c r="K138" s="8"/>
      <c r="L138" s="4" t="b">
        <f t="shared" si="3"/>
        <v>1</v>
      </c>
    </row>
    <row r="139" spans="1:12" ht="66.95" customHeight="1" x14ac:dyDescent="0.2">
      <c r="A139" s="19"/>
      <c r="B139" s="53"/>
      <c r="C139" s="59"/>
      <c r="D139" s="62"/>
      <c r="E139" s="36"/>
      <c r="F139" s="17"/>
      <c r="G139" s="8"/>
      <c r="H139" s="8"/>
      <c r="I139" s="18"/>
      <c r="J139" s="8"/>
      <c r="K139" s="8"/>
      <c r="L139" s="4" t="b">
        <f t="shared" si="3"/>
        <v>1</v>
      </c>
    </row>
    <row r="140" spans="1:12" ht="66.95" customHeight="1" x14ac:dyDescent="0.2">
      <c r="A140" s="19"/>
      <c r="B140" s="53"/>
      <c r="C140" s="59"/>
      <c r="D140" s="62"/>
      <c r="E140" s="36"/>
      <c r="F140" s="17"/>
      <c r="G140" s="8"/>
      <c r="H140" s="8"/>
      <c r="I140" s="18"/>
      <c r="J140" s="8"/>
      <c r="K140" s="8"/>
      <c r="L140" s="4" t="b">
        <f t="shared" si="3"/>
        <v>1</v>
      </c>
    </row>
    <row r="141" spans="1:12" ht="66.95" customHeight="1" x14ac:dyDescent="0.2">
      <c r="A141" s="19"/>
      <c r="B141" s="53"/>
      <c r="C141" s="59"/>
      <c r="D141" s="62"/>
      <c r="E141" s="36"/>
      <c r="F141" s="17"/>
      <c r="G141" s="8"/>
      <c r="H141" s="8"/>
      <c r="I141" s="18"/>
      <c r="J141" s="8"/>
      <c r="K141" s="8"/>
      <c r="L141" s="4" t="b">
        <f t="shared" si="3"/>
        <v>1</v>
      </c>
    </row>
    <row r="142" spans="1:12" x14ac:dyDescent="0.2">
      <c r="A142" s="7"/>
      <c r="B142" s="23"/>
      <c r="C142" s="63"/>
      <c r="D142" s="64"/>
      <c r="E142" s="22"/>
      <c r="F142" s="1"/>
      <c r="I142" s="1"/>
      <c r="L142" s="4" t="b">
        <f>SUM(C142:C142)=SUM(F142:K142)</f>
        <v>1</v>
      </c>
    </row>
    <row r="143" spans="1:12" x14ac:dyDescent="0.2">
      <c r="A143" s="7"/>
      <c r="B143" s="23"/>
      <c r="C143" s="63"/>
      <c r="D143" s="64"/>
      <c r="E143" s="22"/>
      <c r="F143" s="1"/>
      <c r="I143" s="1"/>
      <c r="L143" s="4" t="b">
        <f>SUM(C143:C143)=SUM(F143:K143)</f>
        <v>1</v>
      </c>
    </row>
    <row r="144" spans="1:12" x14ac:dyDescent="0.2">
      <c r="A144" s="7"/>
      <c r="B144" s="23"/>
      <c r="C144" s="63"/>
      <c r="D144" s="64"/>
      <c r="E144" s="22"/>
      <c r="F144" s="1"/>
      <c r="I144" s="1"/>
    </row>
    <row r="145" spans="1:9" x14ac:dyDescent="0.2">
      <c r="A145" s="7"/>
      <c r="B145" s="23"/>
      <c r="C145" s="63"/>
      <c r="D145" s="64"/>
      <c r="E145" s="22"/>
      <c r="F145" s="1"/>
      <c r="I145" s="1"/>
    </row>
    <row r="146" spans="1:9" x14ac:dyDescent="0.2">
      <c r="A146" s="7"/>
      <c r="B146" s="23"/>
      <c r="C146" s="65"/>
      <c r="D146" s="66"/>
      <c r="E146" s="23"/>
      <c r="F146" s="1"/>
      <c r="I146" s="1"/>
    </row>
    <row r="147" spans="1:9" x14ac:dyDescent="0.2">
      <c r="A147" s="7"/>
      <c r="B147" s="23"/>
      <c r="C147" s="65"/>
      <c r="D147" s="66"/>
      <c r="E147" s="23"/>
      <c r="F147" s="1"/>
      <c r="I147" s="1"/>
    </row>
    <row r="148" spans="1:9" x14ac:dyDescent="0.2">
      <c r="A148" s="7"/>
      <c r="B148" s="23"/>
      <c r="C148" s="65"/>
      <c r="D148" s="66"/>
      <c r="E148" s="23"/>
      <c r="F148" s="1"/>
      <c r="I148" s="1"/>
    </row>
    <row r="149" spans="1:9" x14ac:dyDescent="0.2">
      <c r="A149" s="7"/>
      <c r="B149" s="23"/>
      <c r="C149" s="65"/>
      <c r="D149" s="66"/>
      <c r="E149" s="23"/>
      <c r="F149" s="1"/>
      <c r="I149" s="1"/>
    </row>
    <row r="150" spans="1:9" x14ac:dyDescent="0.2">
      <c r="A150" s="7"/>
      <c r="B150" s="23"/>
      <c r="C150" s="65"/>
      <c r="D150" s="66"/>
      <c r="E150" s="23"/>
      <c r="F150" s="1"/>
      <c r="G150" s="1"/>
      <c r="H150" s="1"/>
    </row>
    <row r="151" spans="1:9" x14ac:dyDescent="0.2">
      <c r="A151" s="7"/>
      <c r="B151" s="23"/>
      <c r="C151" s="65"/>
      <c r="D151" s="66"/>
      <c r="E151" s="23"/>
      <c r="F151" s="1"/>
      <c r="G151" s="1"/>
      <c r="H151" s="1"/>
    </row>
    <row r="152" spans="1:9" x14ac:dyDescent="0.2">
      <c r="A152" s="7"/>
      <c r="B152" s="23"/>
      <c r="C152" s="65"/>
      <c r="D152" s="66"/>
      <c r="E152" s="23"/>
      <c r="F152" s="1"/>
      <c r="G152" s="1"/>
      <c r="H152" s="1"/>
    </row>
    <row r="153" spans="1:9" x14ac:dyDescent="0.2">
      <c r="A153" s="7"/>
      <c r="B153" s="23"/>
      <c r="C153" s="65"/>
      <c r="D153" s="66"/>
      <c r="E153" s="23"/>
      <c r="F153" s="1"/>
      <c r="G153" s="1"/>
      <c r="H153" s="1"/>
    </row>
    <row r="154" spans="1:9" x14ac:dyDescent="0.2">
      <c r="A154" s="7"/>
      <c r="B154" s="23"/>
      <c r="C154" s="65"/>
      <c r="D154" s="66"/>
      <c r="E154" s="23"/>
      <c r="F154" s="1"/>
      <c r="G154" s="1"/>
      <c r="H154" s="1"/>
    </row>
    <row r="155" spans="1:9" x14ac:dyDescent="0.2">
      <c r="A155" s="7"/>
      <c r="B155" s="23"/>
      <c r="C155" s="65"/>
      <c r="D155" s="66"/>
      <c r="E155" s="23"/>
      <c r="F155" s="1"/>
      <c r="G155" s="1"/>
      <c r="H155" s="1"/>
    </row>
    <row r="156" spans="1:9" x14ac:dyDescent="0.2">
      <c r="A156" s="7"/>
      <c r="B156" s="23"/>
      <c r="C156" s="65"/>
      <c r="D156" s="66"/>
      <c r="E156" s="23"/>
      <c r="F156" s="1"/>
      <c r="G156" s="1"/>
      <c r="H156" s="1"/>
    </row>
    <row r="157" spans="1:9" x14ac:dyDescent="0.2">
      <c r="A157" s="7"/>
      <c r="B157" s="23"/>
      <c r="C157" s="65"/>
      <c r="D157" s="66"/>
      <c r="E157" s="23"/>
      <c r="F157" s="1"/>
      <c r="G157" s="1"/>
      <c r="H157" s="1"/>
    </row>
    <row r="158" spans="1:9" x14ac:dyDescent="0.2">
      <c r="A158" s="7"/>
      <c r="B158" s="23"/>
      <c r="C158" s="65"/>
      <c r="D158" s="66"/>
      <c r="E158" s="23"/>
      <c r="F158" s="1"/>
      <c r="G158" s="1"/>
      <c r="H158" s="1"/>
    </row>
    <row r="159" spans="1:9" x14ac:dyDescent="0.2">
      <c r="A159" s="7"/>
      <c r="B159" s="23"/>
      <c r="C159" s="65"/>
      <c r="D159" s="66"/>
      <c r="E159" s="23"/>
      <c r="F159" s="1"/>
      <c r="G159" s="1"/>
      <c r="H159" s="1"/>
    </row>
    <row r="160" spans="1:9" x14ac:dyDescent="0.2">
      <c r="A160" s="7"/>
      <c r="B160" s="23"/>
      <c r="C160" s="65"/>
      <c r="D160" s="66"/>
      <c r="E160" s="23"/>
      <c r="F160" s="1"/>
      <c r="G160" s="1"/>
      <c r="H160" s="1"/>
    </row>
    <row r="161" spans="1:8" x14ac:dyDescent="0.2">
      <c r="A161" s="7"/>
      <c r="B161" s="23"/>
      <c r="C161" s="65"/>
      <c r="D161" s="66"/>
      <c r="E161" s="23"/>
      <c r="F161" s="1"/>
      <c r="G161" s="1"/>
      <c r="H161" s="1"/>
    </row>
    <row r="162" spans="1:8" x14ac:dyDescent="0.2">
      <c r="A162" s="7"/>
      <c r="B162" s="23"/>
      <c r="C162" s="65"/>
      <c r="D162" s="66"/>
      <c r="E162" s="23"/>
      <c r="F162" s="1"/>
      <c r="G162" s="1"/>
      <c r="H162" s="1"/>
    </row>
    <row r="163" spans="1:8" x14ac:dyDescent="0.2">
      <c r="A163" s="7"/>
      <c r="B163" s="23"/>
      <c r="C163" s="65"/>
      <c r="D163" s="66"/>
      <c r="E163" s="23"/>
      <c r="F163" s="1"/>
      <c r="G163" s="1"/>
      <c r="H163" s="1"/>
    </row>
    <row r="164" spans="1:8" x14ac:dyDescent="0.2">
      <c r="A164" s="7"/>
      <c r="B164" s="23"/>
      <c r="C164" s="65"/>
      <c r="D164" s="66"/>
      <c r="E164" s="23"/>
      <c r="F164" s="1"/>
      <c r="G164" s="1"/>
      <c r="H164" s="1"/>
    </row>
    <row r="165" spans="1:8" x14ac:dyDescent="0.2">
      <c r="A165" s="7"/>
      <c r="B165" s="23"/>
      <c r="C165" s="65"/>
      <c r="D165" s="66"/>
      <c r="E165" s="23"/>
      <c r="F165" s="1"/>
      <c r="G165" s="1"/>
      <c r="H165" s="1"/>
    </row>
    <row r="166" spans="1:8" x14ac:dyDescent="0.2">
      <c r="A166" s="7"/>
      <c r="B166" s="23"/>
      <c r="C166" s="65"/>
      <c r="D166" s="66"/>
      <c r="E166" s="23"/>
      <c r="F166" s="1"/>
      <c r="G166" s="1"/>
      <c r="H166" s="1"/>
    </row>
    <row r="167" spans="1:8" x14ac:dyDescent="0.2">
      <c r="A167" s="7"/>
      <c r="B167" s="23"/>
      <c r="C167" s="65"/>
      <c r="D167" s="66"/>
      <c r="E167" s="23"/>
      <c r="F167" s="1"/>
      <c r="G167" s="1"/>
      <c r="H167" s="1"/>
    </row>
    <row r="168" spans="1:8" x14ac:dyDescent="0.2">
      <c r="A168" s="7"/>
      <c r="B168" s="23"/>
      <c r="C168" s="65"/>
      <c r="D168" s="66"/>
      <c r="E168" s="23"/>
      <c r="F168" s="1"/>
      <c r="G168" s="1"/>
      <c r="H168" s="1"/>
    </row>
    <row r="169" spans="1:8" x14ac:dyDescent="0.2">
      <c r="A169" s="7"/>
      <c r="B169" s="23"/>
      <c r="C169" s="65"/>
      <c r="D169" s="66"/>
      <c r="E169" s="23"/>
      <c r="F169" s="1"/>
      <c r="G169" s="1"/>
      <c r="H169" s="1"/>
    </row>
    <row r="170" spans="1:8" x14ac:dyDescent="0.2">
      <c r="A170" s="7"/>
      <c r="B170" s="23"/>
      <c r="C170" s="65"/>
      <c r="D170" s="66"/>
      <c r="E170" s="23"/>
      <c r="F170" s="1"/>
      <c r="G170" s="1"/>
      <c r="H170" s="1"/>
    </row>
    <row r="171" spans="1:8" x14ac:dyDescent="0.2">
      <c r="A171" s="7"/>
      <c r="B171" s="23"/>
      <c r="C171" s="65"/>
      <c r="D171" s="66"/>
      <c r="E171" s="23"/>
      <c r="F171" s="1"/>
      <c r="G171" s="1"/>
      <c r="H171" s="1"/>
    </row>
    <row r="172" spans="1:8" x14ac:dyDescent="0.2">
      <c r="A172" s="7"/>
      <c r="B172" s="23"/>
      <c r="C172" s="65"/>
      <c r="D172" s="66"/>
      <c r="E172" s="23"/>
      <c r="F172" s="1"/>
      <c r="G172" s="1"/>
      <c r="H172" s="1"/>
    </row>
    <row r="173" spans="1:8" x14ac:dyDescent="0.2">
      <c r="A173" s="7"/>
      <c r="B173" s="23"/>
      <c r="C173" s="65"/>
      <c r="D173" s="66"/>
      <c r="E173" s="23"/>
      <c r="F173" s="1"/>
      <c r="G173" s="1"/>
      <c r="H173" s="1"/>
    </row>
    <row r="174" spans="1:8" x14ac:dyDescent="0.2">
      <c r="A174" s="7"/>
      <c r="B174" s="23"/>
      <c r="C174" s="65"/>
      <c r="D174" s="66"/>
      <c r="E174" s="23"/>
      <c r="F174" s="1"/>
      <c r="G174" s="1"/>
      <c r="H174" s="1"/>
    </row>
    <row r="175" spans="1:8" x14ac:dyDescent="0.2">
      <c r="A175" s="7"/>
      <c r="B175" s="23"/>
      <c r="C175" s="65"/>
      <c r="D175" s="66"/>
      <c r="E175" s="23"/>
      <c r="F175" s="1"/>
      <c r="G175" s="1"/>
      <c r="H175" s="1"/>
    </row>
    <row r="176" spans="1:8" x14ac:dyDescent="0.2">
      <c r="A176" s="7"/>
      <c r="B176" s="23"/>
      <c r="C176" s="65"/>
      <c r="D176" s="66"/>
      <c r="E176" s="23"/>
      <c r="F176" s="1"/>
      <c r="G176" s="1"/>
      <c r="H176" s="1"/>
    </row>
    <row r="177" spans="1:8" x14ac:dyDescent="0.2">
      <c r="A177" s="7"/>
      <c r="B177" s="23"/>
      <c r="C177" s="65"/>
      <c r="D177" s="66"/>
      <c r="E177" s="23"/>
      <c r="F177" s="1"/>
      <c r="G177" s="1"/>
      <c r="H177" s="1"/>
    </row>
    <row r="178" spans="1:8" x14ac:dyDescent="0.2">
      <c r="A178" s="7"/>
      <c r="B178" s="23"/>
      <c r="C178" s="65"/>
      <c r="D178" s="66"/>
      <c r="E178" s="23"/>
      <c r="F178" s="1"/>
      <c r="G178" s="1"/>
      <c r="H178" s="1"/>
    </row>
    <row r="179" spans="1:8" x14ac:dyDescent="0.2">
      <c r="A179" s="7"/>
      <c r="B179" s="23"/>
      <c r="C179" s="65"/>
      <c r="D179" s="66"/>
      <c r="E179" s="23"/>
      <c r="F179" s="1"/>
      <c r="G179" s="1"/>
      <c r="H179" s="1"/>
    </row>
    <row r="180" spans="1:8" x14ac:dyDescent="0.2">
      <c r="A180" s="7"/>
      <c r="B180" s="23"/>
      <c r="C180" s="65"/>
      <c r="D180" s="66"/>
      <c r="E180" s="23"/>
      <c r="F180" s="1"/>
      <c r="G180" s="1"/>
      <c r="H180" s="1"/>
    </row>
    <row r="181" spans="1:8" x14ac:dyDescent="0.2">
      <c r="A181" s="7"/>
      <c r="B181" s="23"/>
      <c r="C181" s="65"/>
      <c r="D181" s="66"/>
      <c r="E181" s="23"/>
      <c r="F181" s="1"/>
      <c r="G181" s="1"/>
      <c r="H181" s="1"/>
    </row>
    <row r="182" spans="1:8" x14ac:dyDescent="0.2">
      <c r="A182" s="7"/>
      <c r="B182" s="23"/>
      <c r="C182" s="65"/>
      <c r="D182" s="66"/>
      <c r="E182" s="23"/>
      <c r="F182" s="1"/>
      <c r="G182" s="1"/>
      <c r="H182" s="1"/>
    </row>
    <row r="183" spans="1:8" x14ac:dyDescent="0.2">
      <c r="A183" s="7"/>
      <c r="B183" s="23"/>
      <c r="C183" s="65"/>
      <c r="D183" s="66"/>
      <c r="E183" s="23"/>
      <c r="F183" s="1"/>
      <c r="G183" s="1"/>
      <c r="H183" s="1"/>
    </row>
    <row r="184" spans="1:8" x14ac:dyDescent="0.2">
      <c r="A184" s="7"/>
      <c r="B184" s="23"/>
      <c r="C184" s="65"/>
      <c r="D184" s="66"/>
      <c r="E184" s="23"/>
      <c r="F184" s="1"/>
      <c r="G184" s="1"/>
      <c r="H184" s="1"/>
    </row>
    <row r="185" spans="1:8" x14ac:dyDescent="0.2">
      <c r="A185" s="7"/>
      <c r="B185" s="23"/>
      <c r="C185" s="65"/>
      <c r="D185" s="66"/>
      <c r="E185" s="23"/>
      <c r="F185" s="1"/>
      <c r="G185" s="1"/>
      <c r="H185" s="1"/>
    </row>
    <row r="186" spans="1:8" x14ac:dyDescent="0.2">
      <c r="A186" s="7"/>
      <c r="B186" s="23"/>
      <c r="C186" s="65"/>
      <c r="D186" s="66"/>
      <c r="E186" s="23"/>
      <c r="F186" s="1"/>
      <c r="G186" s="1"/>
      <c r="H186" s="1"/>
    </row>
    <row r="187" spans="1:8" x14ac:dyDescent="0.2">
      <c r="A187" s="7"/>
      <c r="B187" s="23"/>
      <c r="C187" s="65"/>
      <c r="D187" s="66"/>
      <c r="E187" s="23"/>
      <c r="F187" s="1"/>
      <c r="G187" s="1"/>
      <c r="H187" s="1"/>
    </row>
    <row r="188" spans="1:8" x14ac:dyDescent="0.2">
      <c r="A188" s="7"/>
      <c r="B188" s="23"/>
      <c r="C188" s="65"/>
      <c r="D188" s="66"/>
      <c r="E188" s="23"/>
      <c r="F188" s="1"/>
      <c r="G188" s="1"/>
      <c r="H188" s="1"/>
    </row>
    <row r="189" spans="1:8" x14ac:dyDescent="0.2">
      <c r="A189" s="7"/>
      <c r="B189" s="23"/>
      <c r="C189" s="65"/>
      <c r="D189" s="66"/>
      <c r="E189" s="23"/>
      <c r="F189" s="1"/>
      <c r="G189" s="1"/>
      <c r="H189" s="1"/>
    </row>
    <row r="190" spans="1:8" x14ac:dyDescent="0.2">
      <c r="A190" s="7"/>
      <c r="B190" s="23"/>
      <c r="C190" s="65"/>
      <c r="D190" s="66"/>
      <c r="E190" s="23"/>
      <c r="F190" s="1"/>
      <c r="G190" s="1"/>
      <c r="H190" s="1"/>
    </row>
    <row r="191" spans="1:8" x14ac:dyDescent="0.2">
      <c r="A191" s="7"/>
      <c r="B191" s="23"/>
      <c r="C191" s="65"/>
      <c r="D191" s="66"/>
      <c r="E191" s="23"/>
      <c r="F191" s="1"/>
      <c r="G191" s="1"/>
      <c r="H191" s="1"/>
    </row>
    <row r="192" spans="1:8" x14ac:dyDescent="0.2">
      <c r="A192" s="7"/>
      <c r="B192" s="23"/>
      <c r="C192" s="65"/>
      <c r="D192" s="66"/>
      <c r="E192" s="23"/>
      <c r="F192" s="1"/>
      <c r="G192" s="1"/>
      <c r="H192" s="1"/>
    </row>
    <row r="193" spans="1:8" x14ac:dyDescent="0.2">
      <c r="A193" s="7"/>
      <c r="B193" s="23"/>
      <c r="C193" s="65"/>
      <c r="D193" s="66"/>
      <c r="E193" s="23"/>
      <c r="F193" s="1"/>
      <c r="G193" s="1"/>
      <c r="H193" s="1"/>
    </row>
    <row r="194" spans="1:8" x14ac:dyDescent="0.2">
      <c r="A194" s="7"/>
      <c r="B194" s="23"/>
      <c r="C194" s="65"/>
      <c r="D194" s="66"/>
      <c r="E194" s="11"/>
      <c r="F194" s="1"/>
      <c r="G194" s="1"/>
      <c r="H194" s="1"/>
    </row>
    <row r="195" spans="1:8" x14ac:dyDescent="0.2">
      <c r="A195" s="7"/>
      <c r="B195" s="23"/>
      <c r="C195" s="65"/>
      <c r="D195" s="66"/>
      <c r="E195" s="11"/>
      <c r="F195" s="1"/>
      <c r="G195" s="1"/>
      <c r="H195" s="1"/>
    </row>
    <row r="196" spans="1:8" x14ac:dyDescent="0.2">
      <c r="A196" s="7"/>
      <c r="B196" s="23"/>
      <c r="C196" s="65"/>
      <c r="D196" s="66"/>
      <c r="E196" s="11"/>
      <c r="F196" s="1"/>
      <c r="G196" s="1"/>
      <c r="H196" s="1"/>
    </row>
    <row r="197" spans="1:8" x14ac:dyDescent="0.2">
      <c r="A197" s="7"/>
      <c r="B197" s="23"/>
      <c r="C197" s="65"/>
      <c r="D197" s="66"/>
      <c r="E197" s="11"/>
      <c r="F197" s="1"/>
      <c r="G197" s="1"/>
      <c r="H197" s="1"/>
    </row>
    <row r="198" spans="1:8" x14ac:dyDescent="0.2">
      <c r="A198" s="7"/>
      <c r="B198" s="23"/>
      <c r="C198" s="65"/>
      <c r="D198" s="66"/>
      <c r="E198" s="11"/>
      <c r="F198" s="1"/>
      <c r="G198" s="1"/>
      <c r="H198" s="1"/>
    </row>
    <row r="199" spans="1:8" x14ac:dyDescent="0.2">
      <c r="A199" s="7"/>
      <c r="B199" s="23"/>
      <c r="C199" s="65"/>
      <c r="D199" s="66"/>
      <c r="E199" s="11"/>
      <c r="F199" s="1"/>
      <c r="G199" s="1"/>
      <c r="H199" s="1"/>
    </row>
    <row r="200" spans="1:8" x14ac:dyDescent="0.2">
      <c r="A200" s="7"/>
      <c r="B200" s="23"/>
      <c r="C200" s="65"/>
      <c r="D200" s="66"/>
      <c r="E200" s="11"/>
      <c r="F200" s="1"/>
      <c r="G200" s="1"/>
      <c r="H200" s="1"/>
    </row>
    <row r="201" spans="1:8" x14ac:dyDescent="0.2">
      <c r="A201" s="7"/>
      <c r="B201" s="23"/>
      <c r="C201" s="65"/>
      <c r="D201" s="66"/>
      <c r="E201" s="11"/>
      <c r="F201" s="1"/>
      <c r="G201" s="1"/>
      <c r="H201" s="1"/>
    </row>
    <row r="202" spans="1:8" x14ac:dyDescent="0.2">
      <c r="A202" s="7"/>
      <c r="B202" s="23"/>
      <c r="C202" s="65"/>
      <c r="D202" s="66"/>
      <c r="E202" s="11"/>
      <c r="F202" s="1"/>
      <c r="G202" s="1"/>
      <c r="H202" s="1"/>
    </row>
    <row r="203" spans="1:8" x14ac:dyDescent="0.2">
      <c r="A203" s="7"/>
      <c r="B203" s="23"/>
      <c r="C203" s="65"/>
      <c r="D203" s="66"/>
      <c r="E203" s="11"/>
      <c r="F203" s="1"/>
      <c r="G203" s="1"/>
      <c r="H203" s="1"/>
    </row>
    <row r="204" spans="1:8" x14ac:dyDescent="0.2">
      <c r="A204" s="7"/>
      <c r="B204" s="23"/>
      <c r="C204" s="65"/>
      <c r="D204" s="66"/>
      <c r="E204" s="11"/>
      <c r="F204" s="1"/>
      <c r="G204" s="1"/>
      <c r="H204" s="1"/>
    </row>
    <row r="205" spans="1:8" x14ac:dyDescent="0.2">
      <c r="A205" s="7"/>
      <c r="B205" s="23"/>
      <c r="C205" s="65"/>
      <c r="D205" s="66"/>
      <c r="E205" s="11"/>
      <c r="F205" s="1"/>
      <c r="G205" s="1"/>
      <c r="H205" s="1"/>
    </row>
    <row r="206" spans="1:8" x14ac:dyDescent="0.2">
      <c r="A206" s="7"/>
      <c r="B206" s="23"/>
      <c r="C206" s="65"/>
      <c r="D206" s="66"/>
      <c r="E206" s="11"/>
      <c r="F206" s="1"/>
      <c r="G206" s="1"/>
      <c r="H206" s="1"/>
    </row>
    <row r="207" spans="1:8" x14ac:dyDescent="0.2">
      <c r="A207" s="7"/>
      <c r="B207" s="23"/>
      <c r="C207" s="65"/>
      <c r="D207" s="66"/>
      <c r="E207" s="11"/>
      <c r="F207" s="1"/>
      <c r="G207" s="1"/>
      <c r="H207" s="1"/>
    </row>
    <row r="208" spans="1:8" x14ac:dyDescent="0.2">
      <c r="A208" s="7"/>
      <c r="B208" s="23"/>
      <c r="C208" s="65"/>
      <c r="D208" s="66"/>
      <c r="E208" s="11"/>
      <c r="F208" s="1"/>
      <c r="G208" s="1"/>
      <c r="H208" s="1"/>
    </row>
    <row r="209" spans="1:8" x14ac:dyDescent="0.2">
      <c r="A209" s="7"/>
      <c r="B209" s="23"/>
      <c r="C209" s="65"/>
      <c r="D209" s="66"/>
      <c r="E209" s="11"/>
      <c r="F209" s="1"/>
      <c r="G209" s="1"/>
      <c r="H209" s="1"/>
    </row>
    <row r="210" spans="1:8" x14ac:dyDescent="0.2">
      <c r="A210" s="7"/>
      <c r="B210" s="23"/>
      <c r="C210" s="65"/>
      <c r="D210" s="66"/>
      <c r="E210" s="11"/>
      <c r="F210" s="1"/>
      <c r="G210" s="1"/>
      <c r="H210" s="1"/>
    </row>
    <row r="211" spans="1:8" x14ac:dyDescent="0.2">
      <c r="A211" s="7"/>
      <c r="B211" s="23"/>
      <c r="C211" s="65"/>
      <c r="D211" s="66"/>
      <c r="E211" s="11"/>
      <c r="F211" s="1"/>
      <c r="G211" s="1"/>
      <c r="H211" s="1"/>
    </row>
    <row r="212" spans="1:8" x14ac:dyDescent="0.2">
      <c r="A212" s="7"/>
      <c r="B212" s="23"/>
      <c r="C212" s="65"/>
      <c r="D212" s="66"/>
      <c r="E212" s="11"/>
      <c r="F212" s="1"/>
      <c r="G212" s="1"/>
      <c r="H212" s="1"/>
    </row>
    <row r="213" spans="1:8" x14ac:dyDescent="0.2">
      <c r="A213" s="7"/>
      <c r="B213" s="23"/>
      <c r="C213" s="65"/>
      <c r="D213" s="66"/>
      <c r="E213" s="11"/>
      <c r="F213" s="1"/>
      <c r="G213" s="1"/>
      <c r="H213" s="1"/>
    </row>
    <row r="214" spans="1:8" x14ac:dyDescent="0.2">
      <c r="A214" s="7"/>
      <c r="B214" s="23"/>
      <c r="C214" s="65"/>
      <c r="D214" s="66"/>
      <c r="E214" s="11"/>
      <c r="F214" s="1"/>
      <c r="G214" s="1"/>
      <c r="H214" s="1"/>
    </row>
    <row r="215" spans="1:8" x14ac:dyDescent="0.2">
      <c r="A215" s="7"/>
      <c r="B215" s="23"/>
      <c r="C215" s="65"/>
      <c r="D215" s="66"/>
      <c r="E215" s="11"/>
      <c r="F215" s="1"/>
      <c r="G215" s="1"/>
      <c r="H215" s="1"/>
    </row>
    <row r="216" spans="1:8" x14ac:dyDescent="0.2">
      <c r="A216" s="7"/>
      <c r="B216" s="23"/>
      <c r="C216" s="65"/>
      <c r="D216" s="66"/>
      <c r="E216" s="11"/>
      <c r="F216" s="1"/>
      <c r="G216" s="1"/>
      <c r="H216" s="1"/>
    </row>
    <row r="217" spans="1:8" x14ac:dyDescent="0.2">
      <c r="A217" s="7"/>
      <c r="B217" s="23"/>
      <c r="C217" s="65"/>
      <c r="D217" s="66"/>
      <c r="E217" s="11"/>
      <c r="F217" s="1"/>
      <c r="G217" s="1"/>
      <c r="H217" s="1"/>
    </row>
    <row r="218" spans="1:8" x14ac:dyDescent="0.2">
      <c r="A218" s="7"/>
      <c r="B218" s="23"/>
      <c r="C218" s="65"/>
      <c r="D218" s="66"/>
      <c r="E218" s="11"/>
      <c r="F218" s="1"/>
      <c r="G218" s="1"/>
      <c r="H218" s="1"/>
    </row>
    <row r="219" spans="1:8" x14ac:dyDescent="0.2">
      <c r="A219" s="7"/>
      <c r="B219" s="23"/>
      <c r="C219" s="65"/>
      <c r="D219" s="66"/>
      <c r="E219" s="11"/>
      <c r="F219" s="1"/>
      <c r="G219" s="1"/>
      <c r="H219" s="1"/>
    </row>
    <row r="220" spans="1:8" x14ac:dyDescent="0.2">
      <c r="A220" s="7"/>
      <c r="B220" s="23"/>
      <c r="C220" s="65"/>
      <c r="D220" s="66"/>
      <c r="E220" s="11"/>
      <c r="F220" s="1"/>
      <c r="G220" s="1"/>
      <c r="H220" s="1"/>
    </row>
    <row r="221" spans="1:8" x14ac:dyDescent="0.2">
      <c r="A221" s="7"/>
      <c r="B221" s="23"/>
      <c r="C221" s="65"/>
      <c r="D221" s="66"/>
      <c r="E221" s="11"/>
      <c r="F221" s="1"/>
      <c r="G221" s="1"/>
      <c r="H221" s="1"/>
    </row>
    <row r="222" spans="1:8" x14ac:dyDescent="0.2">
      <c r="A222" s="7"/>
      <c r="B222" s="23"/>
      <c r="C222" s="65"/>
      <c r="D222" s="66"/>
      <c r="E222" s="11"/>
      <c r="F222" s="1"/>
      <c r="G222" s="1"/>
      <c r="H222" s="1"/>
    </row>
    <row r="223" spans="1:8" x14ac:dyDescent="0.2">
      <c r="A223" s="7"/>
      <c r="B223" s="23"/>
      <c r="C223" s="65"/>
      <c r="D223" s="66"/>
      <c r="E223" s="11"/>
      <c r="F223" s="1"/>
      <c r="G223" s="1"/>
      <c r="H223" s="1"/>
    </row>
    <row r="224" spans="1:8" x14ac:dyDescent="0.2">
      <c r="A224" s="7"/>
      <c r="B224" s="23"/>
      <c r="C224" s="65"/>
      <c r="D224" s="66"/>
      <c r="E224" s="11"/>
      <c r="F224" s="1"/>
      <c r="G224" s="1"/>
      <c r="H224" s="1"/>
    </row>
    <row r="225" spans="1:8" x14ac:dyDescent="0.2">
      <c r="A225" s="7"/>
      <c r="B225" s="23"/>
      <c r="C225" s="65"/>
      <c r="D225" s="66"/>
      <c r="E225" s="11"/>
      <c r="F225" s="1"/>
      <c r="G225" s="1"/>
      <c r="H225" s="1"/>
    </row>
    <row r="226" spans="1:8" x14ac:dyDescent="0.2">
      <c r="A226" s="7"/>
      <c r="B226" s="23"/>
      <c r="C226" s="65"/>
      <c r="D226" s="66"/>
      <c r="E226" s="11"/>
      <c r="F226" s="1"/>
      <c r="G226" s="1"/>
      <c r="H226" s="1"/>
    </row>
    <row r="227" spans="1:8" x14ac:dyDescent="0.2">
      <c r="A227" s="7"/>
      <c r="B227" s="23"/>
      <c r="C227" s="65"/>
      <c r="D227" s="66"/>
      <c r="E227" s="11"/>
      <c r="F227" s="1"/>
      <c r="G227" s="1"/>
      <c r="H227" s="1"/>
    </row>
    <row r="228" spans="1:8" x14ac:dyDescent="0.2">
      <c r="A228" s="7"/>
      <c r="B228" s="23"/>
      <c r="C228" s="65"/>
      <c r="D228" s="66"/>
      <c r="E228" s="11"/>
      <c r="F228" s="1"/>
      <c r="G228" s="1"/>
      <c r="H228" s="1"/>
    </row>
    <row r="229" spans="1:8" x14ac:dyDescent="0.2">
      <c r="A229" s="7"/>
      <c r="B229" s="23"/>
      <c r="C229" s="65"/>
      <c r="D229" s="66"/>
      <c r="E229" s="11"/>
      <c r="F229" s="1"/>
      <c r="G229" s="1"/>
      <c r="H229" s="1"/>
    </row>
    <row r="230" spans="1:8" x14ac:dyDescent="0.2">
      <c r="A230" s="7"/>
      <c r="B230" s="23"/>
      <c r="C230" s="65"/>
      <c r="D230" s="66"/>
      <c r="E230" s="11"/>
      <c r="F230" s="1"/>
      <c r="G230" s="1"/>
      <c r="H230" s="1"/>
    </row>
    <row r="231" spans="1:8" x14ac:dyDescent="0.2">
      <c r="A231" s="7"/>
      <c r="B231" s="23"/>
      <c r="C231" s="65"/>
      <c r="D231" s="66"/>
      <c r="E231" s="11"/>
      <c r="F231" s="1"/>
      <c r="G231" s="1"/>
      <c r="H231" s="1"/>
    </row>
    <row r="232" spans="1:8" x14ac:dyDescent="0.2">
      <c r="A232" s="7"/>
      <c r="B232" s="23"/>
      <c r="C232" s="65"/>
      <c r="D232" s="66"/>
      <c r="E232" s="11"/>
      <c r="F232" s="1"/>
      <c r="G232" s="1"/>
      <c r="H232" s="1"/>
    </row>
    <row r="233" spans="1:8" x14ac:dyDescent="0.2">
      <c r="A233" s="7"/>
      <c r="B233" s="23"/>
      <c r="C233" s="65"/>
      <c r="D233" s="66"/>
      <c r="E233" s="11"/>
      <c r="F233" s="1"/>
      <c r="G233" s="1"/>
      <c r="H233" s="1"/>
    </row>
    <row r="234" spans="1:8" x14ac:dyDescent="0.2">
      <c r="A234" s="7"/>
      <c r="B234" s="23"/>
      <c r="C234" s="65"/>
      <c r="D234" s="66"/>
      <c r="E234" s="11"/>
      <c r="F234" s="1"/>
      <c r="G234" s="1"/>
      <c r="H234" s="1"/>
    </row>
    <row r="235" spans="1:8" x14ac:dyDescent="0.2">
      <c r="A235" s="7"/>
      <c r="B235" s="23"/>
      <c r="C235" s="65"/>
      <c r="D235" s="66"/>
      <c r="E235" s="11"/>
      <c r="F235" s="1"/>
      <c r="G235" s="1"/>
      <c r="H235" s="1"/>
    </row>
    <row r="236" spans="1:8" x14ac:dyDescent="0.2">
      <c r="A236" s="7"/>
      <c r="B236" s="23"/>
      <c r="C236" s="65"/>
      <c r="D236" s="66"/>
      <c r="E236" s="11"/>
      <c r="F236" s="1"/>
      <c r="G236" s="1"/>
      <c r="H236" s="1"/>
    </row>
    <row r="237" spans="1:8" x14ac:dyDescent="0.2">
      <c r="A237" s="7"/>
      <c r="B237" s="23"/>
      <c r="C237" s="65"/>
      <c r="D237" s="66"/>
      <c r="E237" s="11"/>
      <c r="F237" s="1"/>
      <c r="G237" s="1"/>
      <c r="H237" s="1"/>
    </row>
    <row r="238" spans="1:8" x14ac:dyDescent="0.2">
      <c r="A238" s="7"/>
      <c r="B238" s="23"/>
      <c r="C238" s="65"/>
      <c r="D238" s="66"/>
      <c r="E238" s="11"/>
      <c r="F238" s="1"/>
      <c r="G238" s="1"/>
      <c r="H238" s="1"/>
    </row>
    <row r="239" spans="1:8" x14ac:dyDescent="0.2">
      <c r="A239" s="7"/>
      <c r="B239" s="23"/>
      <c r="C239" s="65"/>
      <c r="D239" s="66"/>
      <c r="E239" s="11"/>
      <c r="F239" s="1"/>
      <c r="G239" s="1"/>
      <c r="H239" s="1"/>
    </row>
    <row r="240" spans="1:8" x14ac:dyDescent="0.2">
      <c r="A240" s="7"/>
      <c r="B240" s="23"/>
      <c r="C240" s="65"/>
      <c r="D240" s="66"/>
      <c r="E240" s="11"/>
      <c r="F240" s="1"/>
      <c r="G240" s="1"/>
      <c r="H240" s="1"/>
    </row>
    <row r="241" spans="1:8" x14ac:dyDescent="0.2">
      <c r="A241" s="7"/>
      <c r="B241" s="23"/>
      <c r="C241" s="65"/>
      <c r="D241" s="66"/>
      <c r="E241" s="11"/>
      <c r="F241" s="1"/>
      <c r="G241" s="1"/>
      <c r="H241" s="1"/>
    </row>
    <row r="242" spans="1:8" x14ac:dyDescent="0.2">
      <c r="A242" s="7"/>
      <c r="B242" s="23"/>
      <c r="C242" s="65"/>
      <c r="D242" s="66"/>
      <c r="E242" s="11"/>
      <c r="F242" s="1"/>
      <c r="G242" s="1"/>
      <c r="H242" s="1"/>
    </row>
    <row r="243" spans="1:8" x14ac:dyDescent="0.2">
      <c r="A243" s="7"/>
      <c r="B243" s="23"/>
      <c r="C243" s="65"/>
      <c r="D243" s="66"/>
      <c r="E243" s="11"/>
      <c r="F243" s="1"/>
      <c r="G243" s="1"/>
      <c r="H243" s="1"/>
    </row>
    <row r="244" spans="1:8" x14ac:dyDescent="0.2">
      <c r="A244" s="7"/>
      <c r="B244" s="23"/>
      <c r="C244" s="65"/>
      <c r="D244" s="66"/>
      <c r="E244" s="11"/>
      <c r="F244" s="1"/>
      <c r="G244" s="1"/>
      <c r="H244" s="1"/>
    </row>
    <row r="245" spans="1:8" x14ac:dyDescent="0.2">
      <c r="A245" s="7"/>
      <c r="B245" s="23"/>
      <c r="C245" s="65"/>
      <c r="D245" s="66"/>
      <c r="E245" s="11"/>
      <c r="F245" s="1"/>
      <c r="G245" s="1"/>
      <c r="H245" s="1"/>
    </row>
    <row r="246" spans="1:8" x14ac:dyDescent="0.2">
      <c r="A246" s="7"/>
      <c r="B246" s="23"/>
      <c r="C246" s="65"/>
      <c r="D246" s="66"/>
      <c r="E246" s="11"/>
      <c r="F246" s="1"/>
      <c r="G246" s="1"/>
      <c r="H246" s="1"/>
    </row>
    <row r="247" spans="1:8" x14ac:dyDescent="0.2">
      <c r="A247" s="7"/>
      <c r="B247" s="23"/>
      <c r="C247" s="65"/>
      <c r="D247" s="66"/>
      <c r="E247" s="11"/>
      <c r="F247" s="1"/>
      <c r="G247" s="1"/>
      <c r="H247" s="1"/>
    </row>
    <row r="248" spans="1:8" x14ac:dyDescent="0.2">
      <c r="A248" s="7"/>
      <c r="B248" s="23"/>
      <c r="C248" s="65"/>
      <c r="D248" s="66"/>
      <c r="E248" s="11"/>
      <c r="F248" s="1"/>
      <c r="G248" s="1"/>
      <c r="H248" s="1"/>
    </row>
    <row r="249" spans="1:8" x14ac:dyDescent="0.2">
      <c r="A249" s="7"/>
      <c r="B249" s="23"/>
      <c r="C249" s="65"/>
      <c r="D249" s="66"/>
    </row>
    <row r="250" spans="1:8" x14ac:dyDescent="0.2">
      <c r="A250" s="7"/>
      <c r="B250" s="23"/>
      <c r="C250" s="65"/>
      <c r="D250" s="66"/>
    </row>
    <row r="251" spans="1:8" x14ac:dyDescent="0.2">
      <c r="A251" s="7"/>
      <c r="B251" s="23"/>
      <c r="C251" s="65"/>
      <c r="D251" s="66"/>
    </row>
    <row r="252" spans="1:8" x14ac:dyDescent="0.2">
      <c r="A252" s="7"/>
      <c r="B252" s="23"/>
      <c r="C252" s="65"/>
      <c r="D252" s="66"/>
    </row>
    <row r="253" spans="1:8" x14ac:dyDescent="0.2">
      <c r="A253" s="7"/>
      <c r="B253" s="23"/>
      <c r="C253" s="65"/>
      <c r="D253" s="66"/>
    </row>
    <row r="254" spans="1:8" x14ac:dyDescent="0.2">
      <c r="A254" s="7"/>
      <c r="B254" s="23"/>
      <c r="C254" s="65"/>
      <c r="D254" s="66"/>
    </row>
    <row r="255" spans="1:8" x14ac:dyDescent="0.2">
      <c r="A255" s="7"/>
      <c r="B255" s="23"/>
      <c r="C255" s="65"/>
      <c r="D255" s="66"/>
    </row>
    <row r="256" spans="1:8" x14ac:dyDescent="0.2">
      <c r="A256" s="7"/>
      <c r="B256" s="23"/>
      <c r="C256" s="65"/>
      <c r="D256" s="66"/>
    </row>
    <row r="257" spans="1:4" x14ac:dyDescent="0.2">
      <c r="A257" s="7"/>
      <c r="B257" s="23"/>
      <c r="C257" s="65"/>
      <c r="D257" s="66"/>
    </row>
    <row r="258" spans="1:4" x14ac:dyDescent="0.2">
      <c r="A258" s="7"/>
      <c r="B258" s="23"/>
      <c r="C258" s="65"/>
      <c r="D258" s="66"/>
    </row>
    <row r="259" spans="1:4" x14ac:dyDescent="0.2">
      <c r="A259" s="7"/>
      <c r="B259" s="23"/>
      <c r="C259" s="65"/>
      <c r="D259" s="66"/>
    </row>
    <row r="260" spans="1:4" x14ac:dyDescent="0.2">
      <c r="A260" s="7"/>
      <c r="B260" s="23"/>
      <c r="C260" s="65"/>
      <c r="D260" s="66"/>
    </row>
    <row r="261" spans="1:4" x14ac:dyDescent="0.2">
      <c r="A261" s="7"/>
      <c r="B261" s="23"/>
      <c r="C261" s="65"/>
      <c r="D261" s="66"/>
    </row>
    <row r="262" spans="1:4" x14ac:dyDescent="0.2">
      <c r="A262" s="7"/>
      <c r="B262" s="23"/>
      <c r="C262" s="65"/>
      <c r="D262" s="66"/>
    </row>
    <row r="263" spans="1:4" x14ac:dyDescent="0.2">
      <c r="A263" s="7"/>
      <c r="B263" s="23"/>
      <c r="C263" s="65"/>
      <c r="D263" s="66"/>
    </row>
    <row r="264" spans="1:4" x14ac:dyDescent="0.2">
      <c r="A264" s="7"/>
      <c r="B264" s="23"/>
      <c r="C264" s="65"/>
      <c r="D264" s="66"/>
    </row>
    <row r="265" spans="1:4" x14ac:dyDescent="0.2">
      <c r="A265" s="7"/>
      <c r="B265" s="23"/>
      <c r="C265" s="65"/>
      <c r="D265" s="66"/>
    </row>
    <row r="266" spans="1:4" x14ac:dyDescent="0.2">
      <c r="A266" s="7"/>
      <c r="B266" s="23"/>
      <c r="C266" s="65"/>
      <c r="D266" s="66"/>
    </row>
    <row r="267" spans="1:4" x14ac:dyDescent="0.2">
      <c r="A267" s="7"/>
      <c r="B267" s="23"/>
      <c r="C267" s="65"/>
      <c r="D267" s="66"/>
    </row>
    <row r="268" spans="1:4" x14ac:dyDescent="0.2">
      <c r="A268" s="7"/>
      <c r="B268" s="23"/>
      <c r="C268" s="65"/>
      <c r="D268" s="66"/>
    </row>
    <row r="269" spans="1:4" x14ac:dyDescent="0.2">
      <c r="A269" s="7"/>
      <c r="B269" s="23"/>
      <c r="C269" s="65"/>
      <c r="D269" s="66"/>
    </row>
    <row r="270" spans="1:4" x14ac:dyDescent="0.2">
      <c r="A270" s="7"/>
      <c r="B270" s="23"/>
      <c r="C270" s="65"/>
      <c r="D270" s="66"/>
    </row>
    <row r="271" spans="1:4" x14ac:dyDescent="0.2">
      <c r="A271" s="7"/>
      <c r="B271" s="23"/>
      <c r="C271" s="65"/>
      <c r="D271" s="66"/>
    </row>
    <row r="272" spans="1:4" x14ac:dyDescent="0.2">
      <c r="A272" s="7"/>
      <c r="B272" s="23"/>
      <c r="C272" s="65"/>
      <c r="D272" s="66"/>
    </row>
    <row r="273" spans="1:4" x14ac:dyDescent="0.2">
      <c r="A273" s="7"/>
      <c r="B273" s="23"/>
      <c r="C273" s="65"/>
      <c r="D273" s="66"/>
    </row>
    <row r="274" spans="1:4" x14ac:dyDescent="0.2">
      <c r="A274" s="7"/>
      <c r="B274" s="23"/>
      <c r="C274" s="65"/>
      <c r="D274" s="66"/>
    </row>
    <row r="275" spans="1:4" x14ac:dyDescent="0.2">
      <c r="A275" s="7"/>
      <c r="B275" s="23"/>
      <c r="C275" s="65"/>
      <c r="D275" s="66"/>
    </row>
    <row r="276" spans="1:4" x14ac:dyDescent="0.2">
      <c r="A276" s="7"/>
      <c r="B276" s="23"/>
      <c r="C276" s="65"/>
      <c r="D276" s="66"/>
    </row>
    <row r="277" spans="1:4" x14ac:dyDescent="0.2">
      <c r="A277" s="7"/>
      <c r="B277" s="23"/>
      <c r="C277" s="65"/>
      <c r="D277" s="66"/>
    </row>
    <row r="278" spans="1:4" x14ac:dyDescent="0.2">
      <c r="A278" s="7"/>
      <c r="B278" s="23"/>
      <c r="C278" s="65"/>
      <c r="D278" s="66"/>
    </row>
    <row r="279" spans="1:4" x14ac:dyDescent="0.2">
      <c r="A279" s="7"/>
      <c r="B279" s="23"/>
      <c r="C279" s="65"/>
      <c r="D279" s="66"/>
    </row>
    <row r="280" spans="1:4" x14ac:dyDescent="0.2">
      <c r="A280" s="7"/>
      <c r="B280" s="23"/>
      <c r="C280" s="65"/>
      <c r="D280" s="66"/>
    </row>
    <row r="281" spans="1:4" x14ac:dyDescent="0.2">
      <c r="A281" s="7"/>
      <c r="B281" s="23"/>
      <c r="C281" s="65"/>
      <c r="D281" s="66"/>
    </row>
    <row r="282" spans="1:4" x14ac:dyDescent="0.2">
      <c r="A282" s="7"/>
      <c r="B282" s="23"/>
      <c r="C282" s="65"/>
      <c r="D282" s="66"/>
    </row>
    <row r="283" spans="1:4" x14ac:dyDescent="0.2">
      <c r="A283" s="7"/>
      <c r="B283" s="23"/>
      <c r="C283" s="65"/>
      <c r="D283" s="66"/>
    </row>
    <row r="284" spans="1:4" x14ac:dyDescent="0.2">
      <c r="A284" s="7"/>
      <c r="B284" s="23"/>
      <c r="C284" s="65"/>
      <c r="D284" s="66"/>
    </row>
    <row r="285" spans="1:4" x14ac:dyDescent="0.2">
      <c r="A285" s="7"/>
      <c r="B285" s="23"/>
      <c r="C285" s="65"/>
      <c r="D285" s="66"/>
    </row>
    <row r="286" spans="1:4" x14ac:dyDescent="0.2">
      <c r="A286" s="7"/>
      <c r="B286" s="23"/>
      <c r="C286" s="65"/>
      <c r="D286" s="66"/>
    </row>
    <row r="287" spans="1:4" x14ac:dyDescent="0.2">
      <c r="A287" s="7"/>
      <c r="B287" s="23"/>
      <c r="C287" s="65"/>
      <c r="D287" s="66"/>
    </row>
    <row r="288" spans="1:4" x14ac:dyDescent="0.2">
      <c r="A288" s="7"/>
      <c r="B288" s="23"/>
      <c r="C288" s="65"/>
      <c r="D288" s="66"/>
    </row>
    <row r="289" spans="1:4" x14ac:dyDescent="0.2">
      <c r="A289" s="7"/>
      <c r="B289" s="23"/>
      <c r="C289" s="65"/>
      <c r="D289" s="66"/>
    </row>
    <row r="290" spans="1:4" x14ac:dyDescent="0.2">
      <c r="A290" s="7"/>
      <c r="B290" s="23"/>
      <c r="C290" s="65"/>
      <c r="D290" s="66"/>
    </row>
    <row r="291" spans="1:4" x14ac:dyDescent="0.2">
      <c r="A291" s="7"/>
      <c r="B291" s="23"/>
      <c r="C291" s="65"/>
      <c r="D291" s="66"/>
    </row>
    <row r="292" spans="1:4" x14ac:dyDescent="0.2">
      <c r="A292" s="7"/>
      <c r="B292" s="23"/>
      <c r="C292" s="65"/>
      <c r="D292" s="66"/>
    </row>
    <row r="293" spans="1:4" x14ac:dyDescent="0.2">
      <c r="A293" s="7"/>
      <c r="B293" s="23"/>
      <c r="C293" s="65"/>
      <c r="D293" s="66"/>
    </row>
    <row r="294" spans="1:4" x14ac:dyDescent="0.2">
      <c r="A294" s="7"/>
      <c r="B294" s="23"/>
      <c r="C294" s="65"/>
      <c r="D294" s="66"/>
    </row>
    <row r="295" spans="1:4" x14ac:dyDescent="0.2">
      <c r="A295" s="7"/>
      <c r="B295" s="23"/>
      <c r="C295" s="65"/>
      <c r="D295" s="66"/>
    </row>
    <row r="296" spans="1:4" x14ac:dyDescent="0.2">
      <c r="A296" s="7"/>
      <c r="B296" s="23"/>
      <c r="C296" s="65"/>
      <c r="D296" s="66"/>
    </row>
    <row r="297" spans="1:4" x14ac:dyDescent="0.2">
      <c r="A297" s="7"/>
      <c r="B297" s="23"/>
      <c r="C297" s="65"/>
      <c r="D297" s="66"/>
    </row>
    <row r="298" spans="1:4" x14ac:dyDescent="0.2">
      <c r="A298" s="7"/>
      <c r="B298" s="23"/>
      <c r="C298" s="65"/>
      <c r="D298" s="66"/>
    </row>
    <row r="299" spans="1:4" x14ac:dyDescent="0.2">
      <c r="A299" s="7"/>
      <c r="B299" s="23"/>
      <c r="C299" s="65"/>
      <c r="D299" s="66"/>
    </row>
    <row r="300" spans="1:4" x14ac:dyDescent="0.2">
      <c r="A300" s="7"/>
      <c r="B300" s="23"/>
      <c r="C300" s="65"/>
      <c r="D300" s="66"/>
    </row>
    <row r="301" spans="1:4" x14ac:dyDescent="0.2">
      <c r="A301" s="7"/>
      <c r="B301" s="23"/>
      <c r="C301" s="65"/>
      <c r="D301" s="66"/>
    </row>
    <row r="302" spans="1:4" x14ac:dyDescent="0.2">
      <c r="A302" s="7"/>
      <c r="B302" s="23"/>
      <c r="C302" s="65"/>
      <c r="D302" s="66"/>
    </row>
    <row r="303" spans="1:4" x14ac:dyDescent="0.2">
      <c r="A303" s="7"/>
      <c r="B303" s="23"/>
      <c r="C303" s="65"/>
      <c r="D303" s="66"/>
    </row>
    <row r="304" spans="1:4" x14ac:dyDescent="0.2">
      <c r="A304" s="7"/>
      <c r="B304" s="23"/>
      <c r="C304" s="65"/>
      <c r="D304" s="66"/>
    </row>
    <row r="305" spans="1:4" x14ac:dyDescent="0.2">
      <c r="A305" s="7"/>
      <c r="B305" s="23"/>
      <c r="C305" s="65"/>
      <c r="D305" s="66"/>
    </row>
    <row r="306" spans="1:4" x14ac:dyDescent="0.2">
      <c r="A306" s="7"/>
      <c r="B306" s="23"/>
      <c r="C306" s="65"/>
      <c r="D306" s="66"/>
    </row>
    <row r="307" spans="1:4" x14ac:dyDescent="0.2">
      <c r="A307" s="7"/>
      <c r="B307" s="23"/>
      <c r="C307" s="65"/>
      <c r="D307" s="66"/>
    </row>
    <row r="308" spans="1:4" x14ac:dyDescent="0.2">
      <c r="A308" s="7"/>
      <c r="B308" s="23"/>
      <c r="C308" s="65"/>
      <c r="D308" s="66"/>
    </row>
    <row r="309" spans="1:4" x14ac:dyDescent="0.2">
      <c r="A309" s="7"/>
      <c r="B309" s="23"/>
      <c r="C309" s="65"/>
      <c r="D309" s="66"/>
    </row>
    <row r="310" spans="1:4" x14ac:dyDescent="0.2">
      <c r="A310" s="7"/>
      <c r="B310" s="23"/>
      <c r="C310" s="65"/>
      <c r="D310" s="66"/>
    </row>
    <row r="311" spans="1:4" x14ac:dyDescent="0.2">
      <c r="A311" s="7"/>
      <c r="B311" s="23"/>
      <c r="C311" s="65"/>
      <c r="D311" s="66"/>
    </row>
    <row r="312" spans="1:4" x14ac:dyDescent="0.2">
      <c r="A312" s="7"/>
      <c r="B312" s="23"/>
      <c r="C312" s="65"/>
      <c r="D312" s="66"/>
    </row>
    <row r="313" spans="1:4" x14ac:dyDescent="0.2">
      <c r="A313" s="7"/>
      <c r="B313" s="23"/>
      <c r="C313" s="65"/>
      <c r="D313" s="66"/>
    </row>
    <row r="314" spans="1:4" x14ac:dyDescent="0.2">
      <c r="A314" s="7"/>
      <c r="B314" s="23"/>
      <c r="C314" s="65"/>
      <c r="D314" s="66"/>
    </row>
    <row r="315" spans="1:4" x14ac:dyDescent="0.2">
      <c r="A315" s="7"/>
      <c r="B315" s="23"/>
      <c r="C315" s="65"/>
      <c r="D315" s="66"/>
    </row>
    <row r="316" spans="1:4" x14ac:dyDescent="0.2">
      <c r="A316" s="7"/>
      <c r="B316" s="23"/>
      <c r="C316" s="65"/>
      <c r="D316" s="66"/>
    </row>
    <row r="317" spans="1:4" x14ac:dyDescent="0.2">
      <c r="A317" s="7"/>
      <c r="B317" s="23"/>
      <c r="C317" s="65"/>
      <c r="D317" s="66"/>
    </row>
    <row r="318" spans="1:4" x14ac:dyDescent="0.2">
      <c r="A318" s="7"/>
      <c r="B318" s="23"/>
      <c r="C318" s="65"/>
      <c r="D318" s="66"/>
    </row>
    <row r="319" spans="1:4" x14ac:dyDescent="0.2">
      <c r="A319" s="7"/>
      <c r="B319" s="23"/>
      <c r="C319" s="65"/>
      <c r="D319" s="66"/>
    </row>
    <row r="320" spans="1:4" x14ac:dyDescent="0.2">
      <c r="A320" s="7"/>
      <c r="B320" s="23"/>
      <c r="C320" s="65"/>
      <c r="D320" s="66"/>
    </row>
    <row r="321" spans="1:4" x14ac:dyDescent="0.2">
      <c r="A321" s="7"/>
      <c r="B321" s="23"/>
      <c r="C321" s="65"/>
      <c r="D321" s="66"/>
    </row>
    <row r="322" spans="1:4" x14ac:dyDescent="0.2">
      <c r="A322" s="7"/>
      <c r="B322" s="23"/>
      <c r="C322" s="65"/>
      <c r="D322" s="66"/>
    </row>
    <row r="323" spans="1:4" x14ac:dyDescent="0.2">
      <c r="A323" s="7"/>
      <c r="B323" s="23"/>
      <c r="C323" s="65"/>
      <c r="D323" s="66"/>
    </row>
    <row r="324" spans="1:4" x14ac:dyDescent="0.2">
      <c r="A324" s="7"/>
      <c r="B324" s="23"/>
      <c r="C324" s="65"/>
      <c r="D324" s="66"/>
    </row>
    <row r="325" spans="1:4" x14ac:dyDescent="0.2">
      <c r="A325" s="7"/>
      <c r="B325" s="23"/>
      <c r="C325" s="65"/>
      <c r="D325" s="66"/>
    </row>
    <row r="326" spans="1:4" x14ac:dyDescent="0.2">
      <c r="A326" s="7"/>
      <c r="B326" s="23"/>
      <c r="C326" s="65"/>
      <c r="D326" s="66"/>
    </row>
    <row r="327" spans="1:4" x14ac:dyDescent="0.2">
      <c r="A327" s="7"/>
      <c r="B327" s="23"/>
      <c r="C327" s="65"/>
      <c r="D327" s="66"/>
    </row>
    <row r="328" spans="1:4" x14ac:dyDescent="0.2">
      <c r="A328" s="7"/>
      <c r="B328" s="23"/>
      <c r="C328" s="65"/>
      <c r="D328" s="66"/>
    </row>
    <row r="329" spans="1:4" x14ac:dyDescent="0.2">
      <c r="A329" s="7"/>
      <c r="B329" s="23"/>
      <c r="C329" s="65"/>
      <c r="D329" s="66"/>
    </row>
    <row r="330" spans="1:4" x14ac:dyDescent="0.2">
      <c r="A330" s="7"/>
      <c r="B330" s="23"/>
      <c r="C330" s="65"/>
      <c r="D330" s="66"/>
    </row>
    <row r="331" spans="1:4" x14ac:dyDescent="0.2">
      <c r="A331" s="7"/>
      <c r="B331" s="23"/>
      <c r="C331" s="65"/>
      <c r="D331" s="66"/>
    </row>
    <row r="332" spans="1:4" x14ac:dyDescent="0.2">
      <c r="A332" s="7"/>
      <c r="B332" s="23"/>
      <c r="C332" s="65"/>
      <c r="D332" s="66"/>
    </row>
    <row r="333" spans="1:4" x14ac:dyDescent="0.2">
      <c r="A333" s="7"/>
      <c r="B333" s="23"/>
      <c r="C333" s="65"/>
      <c r="D333" s="66"/>
    </row>
    <row r="334" spans="1:4" x14ac:dyDescent="0.2">
      <c r="A334" s="7"/>
      <c r="B334" s="23"/>
      <c r="C334" s="65"/>
      <c r="D334" s="66"/>
    </row>
    <row r="335" spans="1:4" x14ac:dyDescent="0.2">
      <c r="A335" s="7"/>
      <c r="B335" s="23"/>
      <c r="C335" s="65"/>
      <c r="D335" s="66"/>
    </row>
    <row r="336" spans="1:4" x14ac:dyDescent="0.2">
      <c r="A336" s="7"/>
      <c r="B336" s="23"/>
      <c r="C336" s="65"/>
      <c r="D336" s="66"/>
    </row>
    <row r="337" spans="1:4" x14ac:dyDescent="0.2">
      <c r="A337" s="7"/>
      <c r="B337" s="23"/>
      <c r="C337" s="65"/>
      <c r="D337" s="66"/>
    </row>
  </sheetData>
  <autoFilter ref="C18:L143"/>
  <customSheetViews>
    <customSheetView guid="{0B1327A6-EFC2-4CB9-8463-9FF00B887E18}" scale="75" showRuler="0" topLeftCell="A10">
      <selection activeCell="C24" sqref="C24"/>
      <pageMargins left="0.39370078740157483" right="0.39370078740157483" top="0.47244094488188981" bottom="0.47244094488188981" header="0.51181102362204722" footer="0.51181102362204722"/>
      <printOptions horizontalCentered="1"/>
      <pageSetup paperSize="9" scale="41" orientation="landscape" r:id="rId1"/>
      <headerFooter alignWithMargins="0"/>
    </customSheetView>
    <customSheetView guid="{BADB76F1-8DD1-4BAB-8DA0-97CF81787C4E}" scale="75" showPageBreaks="1" showRuler="0" topLeftCell="C10">
      <selection activeCell="C24" sqref="C24"/>
      <pageMargins left="0.39370078740157483" right="0.39370078740157483" top="0.47244094488188981" bottom="0.47244094488188981" header="0.51181102362204722" footer="0.51181102362204722"/>
      <printOptions horizontalCentered="1"/>
      <pageSetup paperSize="9" scale="41" orientation="landscape" r:id="rId2"/>
      <headerFooter alignWithMargins="0"/>
    </customSheetView>
  </customSheetViews>
  <mergeCells count="7">
    <mergeCell ref="B1:C1"/>
    <mergeCell ref="A17:B17"/>
    <mergeCell ref="A15:J15"/>
    <mergeCell ref="F16:K16"/>
    <mergeCell ref="A16:E16"/>
    <mergeCell ref="D3:E3"/>
    <mergeCell ref="D8:F8"/>
  </mergeCells>
  <phoneticPr fontId="2" type="noConversion"/>
  <printOptions horizontalCentered="1"/>
  <pageMargins left="0.39370078740157483" right="0.39370078740157483" top="0.47244094488188981" bottom="0.47244094488188981" header="0.51181102362204722" footer="0.51181102362204722"/>
  <pageSetup paperSize="9" scale="41" orientation="landscape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SS UO 2016</vt:lpstr>
    </vt:vector>
  </TitlesOfParts>
  <Company>Uniwersytet Opolski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Żarczyńska</dc:creator>
  <cp:lastModifiedBy>User</cp:lastModifiedBy>
  <cp:lastPrinted>2014-12-17T08:58:56Z</cp:lastPrinted>
  <dcterms:created xsi:type="dcterms:W3CDTF">2009-01-26T08:28:38Z</dcterms:created>
  <dcterms:modified xsi:type="dcterms:W3CDTF">2016-07-27T10:18:44Z</dcterms:modified>
</cp:coreProperties>
</file>